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14" i="1"/>
  <c r="G126"/>
  <c r="H117"/>
  <c r="H187"/>
  <c r="H152"/>
  <c r="K125"/>
  <c r="K112"/>
  <c r="F113"/>
  <c r="M195"/>
  <c r="F192"/>
  <c r="G191"/>
  <c r="F191"/>
  <c r="K190"/>
  <c r="K200" s="1"/>
  <c r="F189"/>
  <c r="F188"/>
  <c r="F187"/>
  <c r="F186"/>
  <c r="F185"/>
  <c r="F184"/>
  <c r="K182"/>
  <c r="H182"/>
  <c r="H190" s="1"/>
  <c r="H200" s="1"/>
  <c r="M160"/>
  <c r="F157"/>
  <c r="G156"/>
  <c r="F156" s="1"/>
  <c r="F154"/>
  <c r="F153"/>
  <c r="F152"/>
  <c r="F151"/>
  <c r="F150"/>
  <c r="F149"/>
  <c r="K147"/>
  <c r="K155" s="1"/>
  <c r="K165" s="1"/>
  <c r="H147"/>
  <c r="H155" s="1"/>
  <c r="H165" s="1"/>
  <c r="G147"/>
  <c r="G155" s="1"/>
  <c r="G139"/>
  <c r="G84"/>
  <c r="G82"/>
  <c r="F126"/>
  <c r="F121"/>
  <c r="G92"/>
  <c r="G86"/>
  <c r="G85" s="1"/>
  <c r="G182" l="1"/>
  <c r="G165"/>
  <c r="F165" s="1"/>
  <c r="E223" s="1"/>
  <c r="F155"/>
  <c r="F147"/>
  <c r="K120"/>
  <c r="K130" s="1"/>
  <c r="G125"/>
  <c r="F125" s="1"/>
  <c r="F114"/>
  <c r="H112"/>
  <c r="F112" s="1"/>
  <c r="G112"/>
  <c r="F139"/>
  <c r="H87" s="1"/>
  <c r="F122"/>
  <c r="F119"/>
  <c r="F118"/>
  <c r="F117"/>
  <c r="F116"/>
  <c r="F115"/>
  <c r="E221" l="1"/>
  <c r="H221" s="1"/>
  <c r="H223"/>
  <c r="M165"/>
  <c r="G190"/>
  <c r="F182"/>
  <c r="M174"/>
  <c r="M147"/>
  <c r="M155"/>
  <c r="H120"/>
  <c r="H130" s="1"/>
  <c r="M112"/>
  <c r="G120"/>
  <c r="G130" s="1"/>
  <c r="M125"/>
  <c r="F190" l="1"/>
  <c r="G200"/>
  <c r="F200" s="1"/>
  <c r="F223" s="1"/>
  <c r="M190"/>
  <c r="M209"/>
  <c r="M182"/>
  <c r="F130"/>
  <c r="D223" s="1"/>
  <c r="F120"/>
  <c r="M120" s="1"/>
  <c r="F221" l="1"/>
  <c r="I221" s="1"/>
  <c r="I223"/>
  <c r="G223"/>
  <c r="D221"/>
  <c r="G221" s="1"/>
  <c r="M200"/>
  <c r="M139"/>
  <c r="M130"/>
</calcChain>
</file>

<file path=xl/sharedStrings.xml><?xml version="1.0" encoding="utf-8"?>
<sst xmlns="http://schemas.openxmlformats.org/spreadsheetml/2006/main" count="351" uniqueCount="136">
  <si>
    <t>УТВЕРЖДАЮ</t>
  </si>
  <si>
    <t xml:space="preserve">                           __________________________________________</t>
  </si>
  <si>
    <t xml:space="preserve">                           (Ф.И.О., должность лица, утверждающего документ)</t>
  </si>
  <si>
    <t xml:space="preserve">                            _______________  _____________________ </t>
  </si>
  <si>
    <t xml:space="preserve">                                                                                                                (подпись)             (расшифровка подписи)</t>
  </si>
  <si>
    <t xml:space="preserve">                            "_____" __________________ 20____ г.</t>
  </si>
  <si>
    <t>.</t>
  </si>
  <si>
    <t>ПЛАН</t>
  </si>
  <si>
    <t>Форма по ОКУД ________</t>
  </si>
  <si>
    <t>Глава по БК   271</t>
  </si>
  <si>
    <t>Адрес фактического местонахождения:</t>
  </si>
  <si>
    <t>Единица измерения: руб. (с точностью до двух знаков после запятой - 0,00)</t>
  </si>
  <si>
    <t>1.Сведения о деятельности муниципального учреждения.</t>
  </si>
  <si>
    <t>1.4. Показатели финансового состояния учреждения (на последнюю отчетную дату).</t>
  </si>
  <si>
    <t>Таблица 1</t>
  </si>
  <si>
    <t>Наименование показателя</t>
  </si>
  <si>
    <t>Сумма</t>
  </si>
  <si>
    <t>1. Нефинансовые активы, всего:</t>
  </si>
  <si>
    <t>1.2. Особо ценное движимое имущество, всего:</t>
  </si>
  <si>
    <t>2. Финансовые активы, всего: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</si>
  <si>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</si>
  <si>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</si>
  <si>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</si>
  <si>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</si>
  <si>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3. Обязательства, всего:</t>
  </si>
  <si>
    <t>3.2. Кредиторская задолженность:</t>
  </si>
  <si>
    <t>1.5. Показатели по поступлениям и выплатам учреждения &lt;1&gt;</t>
  </si>
  <si>
    <t>Таблица 2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</si>
  <si>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</si>
  <si>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</si>
  <si>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</si>
  <si>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</si>
  <si>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</si>
  <si>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</si>
  <si>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</si>
  <si>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</si>
  <si>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</si>
  <si>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</si>
  <si>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</si>
  <si>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</si>
  <si>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</si>
  <si>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</si>
  <si>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</si>
  <si>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</si>
  <si>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</si>
  <si>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</si>
  <si>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</si>
  <si>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</si>
  <si>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111, 119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</si>
  <si>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</si>
  <si>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</si>
  <si>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</si>
  <si>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</si>
  <si>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</si>
  <si>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</si>
  <si>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</si>
  <si>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</si>
  <si>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</si>
  <si>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</si>
  <si>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</si>
  <si>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</si>
  <si>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</si>
  <si>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</si>
  <si>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1.6. Показатели выплат по расходам на закупку товаров, работ, услуг учреждения</t>
  </si>
  <si>
    <t>Таблица 2.1</t>
  </si>
  <si>
    <t>Год начала закупки</t>
  </si>
  <si>
    <t>Сумма выплат по расходам на закупку товаров, работ и услуг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</si>
  <si>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</si>
  <si>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</si>
  <si>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</si>
  <si>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на 2018 г. очередной финансовый год</t>
  </si>
  <si>
    <t>1-ый год планового периода</t>
  </si>
  <si>
    <t xml:space="preserve">на 2020 г. </t>
  </si>
  <si>
    <t>2-ой год планового периода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</si>
  <si>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</si>
  <si>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</si>
  <si>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</si>
  <si>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</si>
  <si>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1.7. Сведения о средствах, поступающих во временное распоряжение учреждения</t>
  </si>
  <si>
    <t>Поступление</t>
  </si>
  <si>
    <t>Выбытие</t>
  </si>
  <si>
    <t>1.8. Справочная информация</t>
  </si>
  <si>
    <t xml:space="preserve">                                                               Таблица 4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</si>
  <si>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</si>
  <si>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</si>
  <si>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</si>
  <si>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                           (подпись)  (расшифровка подписи)</t>
  </si>
  <si>
    <t xml:space="preserve">                        М.П.</t>
  </si>
  <si>
    <t xml:space="preserve">                                                                                        (подпись)         (расшифровка подписи)</t>
  </si>
  <si>
    <t>должность (подпись) (расшифровка подписи) телефон</t>
  </si>
  <si>
    <t xml:space="preserve">Наименование муниципального учреждения: </t>
  </si>
  <si>
    <t>Отдел образования администрации Грачевского района</t>
  </si>
  <si>
    <t xml:space="preserve">                     </t>
  </si>
  <si>
    <t xml:space="preserve">Наименование органа, осуществляющего функции и полномочия учредителя:       </t>
  </si>
  <si>
    <t xml:space="preserve">                                    </t>
  </si>
  <si>
    <t xml:space="preserve">Идентификационный номер налогоплательщика (ИНН)       </t>
  </si>
  <si>
    <t xml:space="preserve"> по ОКЕИ 383</t>
  </si>
  <si>
    <t>Код причины постановки на учет (КПП)</t>
  </si>
  <si>
    <t>562701001</t>
  </si>
  <si>
    <t>1.1.1. В том числе: остаточная стоимость</t>
  </si>
  <si>
    <t>3.1. Из них: долговые обязательства</t>
  </si>
  <si>
    <t>3.2.1. В том числе: просроченная кредиторская задолженность</t>
  </si>
  <si>
    <t>1.2.1. В том числе: остаточная стоимость</t>
  </si>
  <si>
    <t>2.1. Из них: денежные средства учреждения, всего</t>
  </si>
  <si>
    <t>1.1. Из них: недвижимое имущество, всего:</t>
  </si>
  <si>
    <t>в том числе: доходы от собственности</t>
  </si>
  <si>
    <t>субсидии, предоставляемые в соответствии с абзацем вторым пункта 1 статьи 78.1 Бюджетного кодекса РФ</t>
  </si>
  <si>
    <t>из них: оплата труда и начисления на выплаты по оплате труда</t>
  </si>
  <si>
    <t>Таблица 3</t>
  </si>
  <si>
    <t>Ответственный исполнитель: гл. экономист_________  Е С Кондратенко (35344) 2-22-29</t>
  </si>
  <si>
    <t>Главный бухгалтер муниципального учреждения _________    Н А Саверченко</t>
  </si>
  <si>
    <r>
      <t>1.1.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Цели деятельности муниципального учреждения в соответствии с действующим законодательством и уставом учреждения</t>
    </r>
  </si>
  <si>
    <r>
      <t>1.2.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Виды деятельности муниципального учреждения, относящиеся к его основным видам деятельности в соответствии с уставом учреждения</t>
    </r>
  </si>
  <si>
    <r>
      <t>1.3.</t>
    </r>
    <r>
      <rPr>
        <sz val="7"/>
        <rFont val="Times New Roman"/>
        <family val="1"/>
        <charset val="204"/>
      </rPr>
      <t xml:space="preserve">  </t>
    </r>
    <r>
      <rPr>
        <sz val="12"/>
        <rFont val="Times New Roman"/>
        <family val="1"/>
        <charset val="204"/>
      </rPr>
      <t>Перечень услуг (работ), предоставляемых муниципальным учреждением:</t>
    </r>
  </si>
  <si>
    <t>2.1.1. В том числе: денежные средства учреждения на счетах</t>
  </si>
  <si>
    <t>Руководитель  муниципального  учреждения __________Л. И. Пашкова</t>
  </si>
  <si>
    <t>по ОКАТО 53215816001</t>
  </si>
  <si>
    <t>5627002415</t>
  </si>
  <si>
    <t xml:space="preserve"> Формирование общей культуры личности обучающегося на основе усвоения обязательного минимума содержания общеобразовательных программ, их адаптации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</si>
  <si>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Учреждение реализует общеобразовательные программы начального общего, основного общего, среднего  общего образования.</t>
  </si>
  <si>
    <t>Реализация основных общеобразовательных программ начального общего образования.</t>
  </si>
  <si>
    <t>Реализация основных общеобразовательных программ основного общего образования.</t>
  </si>
  <si>
    <t>Реализация основных общеобразовательных программ среднего общего образования.</t>
  </si>
  <si>
    <t>по ОКПО 36361895</t>
  </si>
  <si>
    <t>461811 Оренбургская область Грачевский район с. Петрохерсонец, ул. Мира, д.3</t>
  </si>
  <si>
    <t xml:space="preserve"> по ОКВЭД 85.13, 85.14</t>
  </si>
  <si>
    <t xml:space="preserve">МБОУ «Петрохерсонецкая
средняя общеобразовательная школа им. Г. И. Марчука»
</t>
  </si>
  <si>
    <t>ФИНАНСОВО-ХОЗЯЙСТВЕННОЙ ДЕЯТЕЛЬНОСТИ НА 2019 ГОД</t>
  </si>
  <si>
    <t>И ПЛАНОВЫЙ ПЕРИОД 2020-2021 ГГ</t>
  </si>
  <si>
    <t>Объем финансового обеспечения (2019 г)</t>
  </si>
  <si>
    <t>Объем финансового обеспечения (2021 г)</t>
  </si>
  <si>
    <t>Объем финансового обеспечения (2020 г)</t>
  </si>
  <si>
    <t>на 2019 г. очередной финансовый год</t>
  </si>
  <si>
    <t xml:space="preserve">на 2021 г. </t>
  </si>
  <si>
    <t>от "17" июня 2019 г</t>
  </si>
  <si>
    <t>17 июня 2019 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</si>
</sst>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justify"/>
    </xf>
    <xf numFmtId="0" fontId="2" fillId="0" borderId="0" xfId="0" applyFont="1" applyFill="1"/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/>
    </xf>
    <xf numFmtId="0" fontId="6" fillId="0" borderId="0" xfId="1" applyFont="1" applyFill="1" applyAlignment="1" applyProtection="1">
      <alignment horizontal="justify" vertical="top" wrapText="1"/>
    </xf>
    <xf numFmtId="0" fontId="6" fillId="0" borderId="0" xfId="1" applyFont="1" applyFill="1" applyAlignment="1" applyProtection="1">
      <alignment horizontal="justify"/>
    </xf>
    <xf numFmtId="0" fontId="7" fillId="0" borderId="0" xfId="0" applyFont="1" applyFill="1"/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9" fillId="0" borderId="9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/>
    <xf numFmtId="2" fontId="13" fillId="0" borderId="0" xfId="0" applyNumberFormat="1" applyFont="1" applyFill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60C3539C21595CEB69E8C1B77A67C3BB3D47FFBF18E3F26D2AF17EFA5jEeFH" TargetMode="External"/><Relationship Id="rId1" Type="http://schemas.openxmlformats.org/officeDocument/2006/relationships/hyperlink" Target="consultantplus://offline/ref=260C3539C21595CEB69E8C1B77A67C3BB3D57AFAF6883F26D2AF17EFA5jEeF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9"/>
  <sheetViews>
    <sheetView tabSelected="1" topLeftCell="A2" workbookViewId="0">
      <selection activeCell="R267" sqref="R267"/>
    </sheetView>
  </sheetViews>
  <sheetFormatPr defaultRowHeight="15"/>
  <cols>
    <col min="1" max="1" width="10.7109375" style="1" customWidth="1"/>
    <col min="2" max="2" width="4.28515625" style="1" customWidth="1"/>
    <col min="3" max="3" width="6" style="1" customWidth="1"/>
    <col min="4" max="4" width="11" style="1" customWidth="1"/>
    <col min="5" max="5" width="10.85546875" style="1" customWidth="1"/>
    <col min="6" max="6" width="10.140625" style="1" customWidth="1"/>
    <col min="7" max="7" width="13.7109375" style="1" customWidth="1"/>
    <col min="8" max="8" width="11.7109375" style="1" customWidth="1"/>
    <col min="9" max="9" width="11" style="1" customWidth="1"/>
    <col min="10" max="11" width="9.140625" style="1"/>
    <col min="12" max="12" width="6.5703125" style="1" customWidth="1"/>
    <col min="13" max="14" width="9.140625" style="1" hidden="1" customWidth="1"/>
    <col min="15" max="16" width="9.140625" style="1" customWidth="1"/>
    <col min="17" max="16384" width="9.140625" style="1"/>
  </cols>
  <sheetData>
    <row r="2" spans="1:1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>
      <c r="A7" s="54" t="s">
        <v>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>
      <c r="A8" s="2"/>
    </row>
    <row r="9" spans="1:12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>
      <c r="A10" s="2" t="s">
        <v>6</v>
      </c>
    </row>
    <row r="11" spans="1:12">
      <c r="A11" s="3"/>
    </row>
    <row r="12" spans="1:12">
      <c r="A12" s="3"/>
    </row>
    <row r="13" spans="1:12">
      <c r="A13" s="3"/>
    </row>
    <row r="14" spans="1:12">
      <c r="A14" s="3"/>
    </row>
    <row r="15" spans="1:12">
      <c r="A15" s="3"/>
    </row>
    <row r="16" spans="1:12">
      <c r="A16" s="50" t="s">
        <v>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>
      <c r="A17" s="50" t="s">
        <v>127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>
      <c r="A18" s="50" t="s">
        <v>128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>
      <c r="A19" s="32"/>
      <c r="H19" s="33"/>
    </row>
    <row r="20" spans="1:12">
      <c r="A20" s="50" t="s">
        <v>134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>
      <c r="A21" s="4"/>
    </row>
    <row r="22" spans="1:12">
      <c r="A22" s="4"/>
    </row>
    <row r="23" spans="1:12">
      <c r="A23" s="5"/>
      <c r="B23" s="6"/>
    </row>
    <row r="24" spans="1:12" ht="15" customHeight="1">
      <c r="A24" s="45" t="s">
        <v>90</v>
      </c>
      <c r="B24" s="45"/>
      <c r="C24" s="45"/>
      <c r="D24" s="51" t="s">
        <v>126</v>
      </c>
      <c r="E24" s="51"/>
      <c r="F24" s="51"/>
      <c r="G24" s="51"/>
      <c r="H24" s="51"/>
      <c r="I24" s="51"/>
    </row>
    <row r="25" spans="1:12" ht="37.5" customHeight="1">
      <c r="A25" s="45"/>
      <c r="B25" s="45"/>
      <c r="C25" s="45"/>
      <c r="D25" s="51"/>
      <c r="E25" s="51"/>
      <c r="F25" s="51"/>
      <c r="G25" s="51"/>
      <c r="H25" s="51"/>
      <c r="I25" s="51"/>
      <c r="J25" s="1" t="s">
        <v>8</v>
      </c>
    </row>
    <row r="26" spans="1:12">
      <c r="A26" s="4"/>
    </row>
    <row r="27" spans="1:12">
      <c r="A27" s="7"/>
    </row>
    <row r="28" spans="1:12">
      <c r="A28" s="28" t="s">
        <v>123</v>
      </c>
      <c r="B28" s="28"/>
    </row>
    <row r="29" spans="1:12">
      <c r="A29" s="7"/>
    </row>
    <row r="30" spans="1:12" ht="69" customHeight="1">
      <c r="A30" s="45" t="s">
        <v>93</v>
      </c>
      <c r="B30" s="45"/>
      <c r="C30" s="45"/>
      <c r="D30" s="57" t="s">
        <v>91</v>
      </c>
      <c r="E30" s="57"/>
      <c r="F30" s="57"/>
      <c r="G30" s="57"/>
      <c r="H30" s="57"/>
      <c r="I30" s="57"/>
      <c r="J30" s="1" t="s">
        <v>9</v>
      </c>
    </row>
    <row r="31" spans="1:12">
      <c r="A31" s="6"/>
      <c r="B31" s="6"/>
    </row>
    <row r="32" spans="1:12" ht="34.5" customHeight="1">
      <c r="A32" s="48" t="s">
        <v>10</v>
      </c>
      <c r="B32" s="48"/>
      <c r="C32" s="48"/>
      <c r="D32" s="58" t="s">
        <v>124</v>
      </c>
      <c r="E32" s="58"/>
      <c r="F32" s="58"/>
      <c r="G32" s="58"/>
      <c r="H32" s="58"/>
      <c r="I32" s="58"/>
      <c r="J32" s="1" t="s">
        <v>116</v>
      </c>
    </row>
    <row r="33" spans="1:12">
      <c r="A33" s="7" t="s">
        <v>92</v>
      </c>
    </row>
    <row r="34" spans="1:12">
      <c r="A34" s="7"/>
    </row>
    <row r="35" spans="1:12" ht="65.25" customHeight="1">
      <c r="A35" s="45" t="s">
        <v>95</v>
      </c>
      <c r="B35" s="45"/>
      <c r="C35" s="45"/>
      <c r="D35" s="46" t="s">
        <v>117</v>
      </c>
      <c r="E35" s="46"/>
      <c r="F35" s="46"/>
      <c r="G35" s="46"/>
      <c r="H35" s="46"/>
      <c r="I35" s="46"/>
    </row>
    <row r="36" spans="1:12">
      <c r="A36" s="45" t="s">
        <v>97</v>
      </c>
      <c r="B36" s="45"/>
      <c r="C36" s="45"/>
    </row>
    <row r="37" spans="1:12">
      <c r="A37" s="45"/>
      <c r="B37" s="45"/>
      <c r="C37" s="45"/>
      <c r="D37" s="46" t="s">
        <v>98</v>
      </c>
      <c r="E37" s="46"/>
      <c r="F37" s="46"/>
      <c r="G37" s="46"/>
      <c r="H37" s="46"/>
      <c r="I37" s="46"/>
      <c r="J37" s="1" t="s">
        <v>125</v>
      </c>
    </row>
    <row r="38" spans="1:12">
      <c r="A38" s="7"/>
    </row>
    <row r="39" spans="1:12" ht="16.5" customHeight="1">
      <c r="A39" s="47"/>
      <c r="B39" s="47"/>
    </row>
    <row r="40" spans="1:12" ht="19.5" customHeight="1">
      <c r="A40" s="48" t="s">
        <v>11</v>
      </c>
      <c r="B40" s="48"/>
      <c r="C40" s="48"/>
      <c r="D40" s="48"/>
      <c r="E40" s="48"/>
      <c r="F40" s="48"/>
      <c r="G40" s="48"/>
      <c r="H40" s="48"/>
      <c r="I40" s="48"/>
      <c r="J40" s="48" t="s">
        <v>96</v>
      </c>
      <c r="K40" s="48"/>
      <c r="L40" s="48"/>
    </row>
    <row r="41" spans="1:12">
      <c r="A41" s="5"/>
      <c r="B41" s="8"/>
    </row>
    <row r="42" spans="1:12">
      <c r="A42" s="7"/>
    </row>
    <row r="43" spans="1:12">
      <c r="A43" s="7"/>
    </row>
    <row r="44" spans="1:12">
      <c r="A44" s="7"/>
    </row>
    <row r="45" spans="1:12">
      <c r="A45" s="7"/>
    </row>
    <row r="46" spans="1:12">
      <c r="A46" s="7"/>
    </row>
    <row r="47" spans="1:12">
      <c r="A47" s="7"/>
    </row>
    <row r="48" spans="1:12">
      <c r="A48" s="7" t="s">
        <v>94</v>
      </c>
    </row>
    <row r="49" spans="1:12">
      <c r="A49" s="9"/>
    </row>
    <row r="50" spans="1:12">
      <c r="A50" s="7"/>
    </row>
    <row r="51" spans="1:12">
      <c r="A51" s="9"/>
    </row>
    <row r="52" spans="1:12">
      <c r="A52" s="9"/>
    </row>
    <row r="53" spans="1:12">
      <c r="A53" s="9"/>
    </row>
    <row r="54" spans="1:12">
      <c r="A54" s="9"/>
    </row>
    <row r="55" spans="1:12">
      <c r="A55" s="9"/>
    </row>
    <row r="56" spans="1:12">
      <c r="A56" s="9"/>
    </row>
    <row r="57" spans="1:12">
      <c r="A57" s="7"/>
    </row>
    <row r="58" spans="1:12">
      <c r="A58" s="10"/>
    </row>
    <row r="59" spans="1:12" ht="15.75">
      <c r="A59" s="52" t="s">
        <v>12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.75">
      <c r="A60" s="11"/>
    </row>
    <row r="61" spans="1:12" ht="36.75" customHeight="1">
      <c r="A61" s="37" t="s">
        <v>111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ht="15.75">
      <c r="A62" s="11"/>
    </row>
    <row r="63" spans="1:12" ht="79.5" customHeight="1">
      <c r="A63" s="37" t="s">
        <v>118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ht="15.75">
      <c r="A64" s="11"/>
    </row>
    <row r="65" spans="1:12" ht="33.75" customHeight="1">
      <c r="A65" s="37" t="s">
        <v>112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ht="15.75">
      <c r="A66" s="11"/>
    </row>
    <row r="67" spans="1:12" ht="36" customHeight="1">
      <c r="A67" s="37" t="s">
        <v>119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ht="15.75">
      <c r="A68" s="11"/>
    </row>
    <row r="69" spans="1:12" ht="15.75">
      <c r="A69" s="37" t="s">
        <v>113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ht="15.75">
      <c r="A70" s="38" t="s">
        <v>120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1:12" ht="15.75">
      <c r="A71" s="38" t="s">
        <v>121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1:12" ht="15.75">
      <c r="A72" s="38" t="s">
        <v>122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1:12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ht="15.75">
      <c r="A74" s="11"/>
    </row>
    <row r="75" spans="1:12" ht="15.75">
      <c r="A75" s="38" t="s">
        <v>13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1:12" ht="15.75">
      <c r="A76" s="11"/>
    </row>
    <row r="77" spans="1:12" ht="15.75">
      <c r="A77" s="12" t="s">
        <v>14</v>
      </c>
    </row>
    <row r="78" spans="1:12" ht="21.75" customHeight="1">
      <c r="A78" s="49" t="s">
        <v>15</v>
      </c>
      <c r="B78" s="49"/>
      <c r="C78" s="49"/>
      <c r="D78" s="49"/>
      <c r="E78" s="49"/>
      <c r="F78" s="49"/>
      <c r="G78" s="13" t="s">
        <v>16</v>
      </c>
    </row>
    <row r="79" spans="1:12" ht="15.75">
      <c r="A79" s="49">
        <v>1</v>
      </c>
      <c r="B79" s="49"/>
      <c r="C79" s="49"/>
      <c r="D79" s="49"/>
      <c r="E79" s="49"/>
      <c r="F79" s="49"/>
      <c r="G79" s="24">
        <v>2</v>
      </c>
    </row>
    <row r="80" spans="1:12" ht="21" customHeight="1">
      <c r="A80" s="35" t="s">
        <v>17</v>
      </c>
      <c r="B80" s="35"/>
      <c r="C80" s="35"/>
      <c r="D80" s="35"/>
      <c r="E80" s="35"/>
      <c r="F80" s="36"/>
      <c r="G80" s="25">
        <v>14291346.65</v>
      </c>
    </row>
    <row r="81" spans="1:8" ht="31.5" customHeight="1">
      <c r="A81" s="35" t="s">
        <v>104</v>
      </c>
      <c r="B81" s="35"/>
      <c r="C81" s="35"/>
      <c r="D81" s="35"/>
      <c r="E81" s="35"/>
      <c r="F81" s="36"/>
      <c r="G81" s="25">
        <v>9242380.8000000007</v>
      </c>
    </row>
    <row r="82" spans="1:8" ht="21" customHeight="1">
      <c r="A82" s="35" t="s">
        <v>99</v>
      </c>
      <c r="B82" s="35"/>
      <c r="C82" s="35"/>
      <c r="D82" s="35"/>
      <c r="E82" s="35"/>
      <c r="F82" s="36"/>
      <c r="G82" s="25">
        <f>G81-8954252.44</f>
        <v>288128.36000000127</v>
      </c>
    </row>
    <row r="83" spans="1:8" ht="26.25" customHeight="1">
      <c r="A83" s="35" t="s">
        <v>18</v>
      </c>
      <c r="B83" s="35"/>
      <c r="C83" s="35"/>
      <c r="D83" s="35"/>
      <c r="E83" s="35"/>
      <c r="F83" s="36"/>
      <c r="G83" s="25">
        <v>5026734.8499999996</v>
      </c>
    </row>
    <row r="84" spans="1:8" ht="20.25" customHeight="1">
      <c r="A84" s="35" t="s">
        <v>102</v>
      </c>
      <c r="B84" s="35"/>
      <c r="C84" s="35"/>
      <c r="D84" s="35"/>
      <c r="E84" s="35"/>
      <c r="F84" s="36"/>
      <c r="G84" s="25">
        <f>G83-4522072.35</f>
        <v>504662.5</v>
      </c>
    </row>
    <row r="85" spans="1:8" ht="20.25" customHeight="1">
      <c r="A85" s="35" t="s">
        <v>19</v>
      </c>
      <c r="B85" s="35"/>
      <c r="C85" s="35"/>
      <c r="D85" s="35"/>
      <c r="E85" s="35"/>
      <c r="F85" s="35"/>
      <c r="G85" s="27">
        <f>G86+G89+G90+G91</f>
        <v>70849.22</v>
      </c>
    </row>
    <row r="86" spans="1:8" ht="31.5" customHeight="1">
      <c r="A86" s="35" t="s">
        <v>103</v>
      </c>
      <c r="B86" s="35"/>
      <c r="C86" s="35"/>
      <c r="D86" s="35"/>
      <c r="E86" s="35"/>
      <c r="F86" s="35"/>
      <c r="G86" s="14">
        <f>G87+G88</f>
        <v>7453.58</v>
      </c>
    </row>
    <row r="87" spans="1:8" ht="37.5" customHeight="1">
      <c r="A87" s="36" t="s">
        <v>114</v>
      </c>
      <c r="B87" s="40"/>
      <c r="C87" s="40"/>
      <c r="D87" s="40"/>
      <c r="E87" s="40"/>
      <c r="F87" s="41"/>
      <c r="G87" s="26">
        <v>7453.58</v>
      </c>
      <c r="H87" s="34">
        <f>G87-F139</f>
        <v>0</v>
      </c>
    </row>
    <row r="88" spans="1:8" ht="36.75" customHeight="1">
      <c r="A88" s="36" t="s">
        <v>20</v>
      </c>
      <c r="B88" s="40"/>
      <c r="C88" s="40"/>
      <c r="D88" s="40"/>
      <c r="E88" s="40"/>
      <c r="F88" s="41"/>
      <c r="G88" s="26"/>
    </row>
    <row r="89" spans="1:8" ht="25.5" customHeight="1">
      <c r="A89" s="36" t="s">
        <v>21</v>
      </c>
      <c r="B89" s="40"/>
      <c r="C89" s="40"/>
      <c r="D89" s="40"/>
      <c r="E89" s="40"/>
      <c r="F89" s="41"/>
      <c r="G89" s="26"/>
    </row>
    <row r="90" spans="1:8" ht="24" customHeight="1">
      <c r="A90" s="36" t="s">
        <v>22</v>
      </c>
      <c r="B90" s="40"/>
      <c r="C90" s="40"/>
      <c r="D90" s="40"/>
      <c r="E90" s="40"/>
      <c r="F90" s="41"/>
      <c r="G90" s="26">
        <v>63395.64</v>
      </c>
    </row>
    <row r="91" spans="1:8" ht="21" customHeight="1">
      <c r="A91" s="36" t="s">
        <v>23</v>
      </c>
      <c r="B91" s="40"/>
      <c r="C91" s="40"/>
      <c r="D91" s="40"/>
      <c r="E91" s="40"/>
      <c r="F91" s="41"/>
      <c r="G91" s="26"/>
    </row>
    <row r="92" spans="1:8" ht="22.5" customHeight="1">
      <c r="A92" s="36" t="s">
        <v>24</v>
      </c>
      <c r="B92" s="40"/>
      <c r="C92" s="40"/>
      <c r="D92" s="40"/>
      <c r="E92" s="40"/>
      <c r="F92" s="41"/>
      <c r="G92" s="26">
        <f>G93+G94</f>
        <v>212031.76</v>
      </c>
    </row>
    <row r="93" spans="1:8" ht="23.25" customHeight="1">
      <c r="A93" s="42" t="s">
        <v>100</v>
      </c>
      <c r="B93" s="43"/>
      <c r="C93" s="43"/>
      <c r="D93" s="43"/>
      <c r="E93" s="43"/>
      <c r="F93" s="44"/>
      <c r="G93" s="14"/>
    </row>
    <row r="94" spans="1:8" ht="21" customHeight="1">
      <c r="A94" s="36" t="s">
        <v>25</v>
      </c>
      <c r="B94" s="40"/>
      <c r="C94" s="40"/>
      <c r="D94" s="40"/>
      <c r="E94" s="40"/>
      <c r="F94" s="41"/>
      <c r="G94" s="26">
        <v>212031.76</v>
      </c>
    </row>
    <row r="95" spans="1:8" ht="36" customHeight="1">
      <c r="A95" s="35" t="s">
        <v>101</v>
      </c>
      <c r="B95" s="35"/>
      <c r="C95" s="35"/>
      <c r="D95" s="35"/>
      <c r="E95" s="35"/>
      <c r="F95" s="35"/>
      <c r="G95" s="26"/>
    </row>
    <row r="103" spans="1:13">
      <c r="A103" s="3"/>
    </row>
    <row r="104" spans="1:13">
      <c r="A104" s="39" t="s">
        <v>26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3">
      <c r="A105" s="3"/>
    </row>
    <row r="106" spans="1:13">
      <c r="A106" s="15" t="s">
        <v>27</v>
      </c>
    </row>
    <row r="107" spans="1:13">
      <c r="A107" s="63" t="s">
        <v>15</v>
      </c>
      <c r="B107" s="63"/>
      <c r="C107" s="63"/>
      <c r="D107" s="63" t="s">
        <v>28</v>
      </c>
      <c r="E107" s="63" t="s">
        <v>29</v>
      </c>
      <c r="F107" s="63" t="s">
        <v>129</v>
      </c>
      <c r="G107" s="63"/>
      <c r="H107" s="63"/>
      <c r="I107" s="63"/>
      <c r="J107" s="63"/>
      <c r="K107" s="63"/>
      <c r="L107" s="63"/>
    </row>
    <row r="108" spans="1:13">
      <c r="A108" s="63"/>
      <c r="B108" s="63"/>
      <c r="C108" s="63"/>
      <c r="D108" s="63"/>
      <c r="E108" s="63"/>
      <c r="F108" s="63" t="s">
        <v>30</v>
      </c>
      <c r="G108" s="67" t="s">
        <v>31</v>
      </c>
      <c r="H108" s="68"/>
      <c r="I108" s="68"/>
      <c r="J108" s="68"/>
      <c r="K108" s="68"/>
      <c r="L108" s="69"/>
    </row>
    <row r="109" spans="1:13" ht="81.75" customHeight="1">
      <c r="A109" s="63"/>
      <c r="B109" s="63"/>
      <c r="C109" s="63"/>
      <c r="D109" s="63"/>
      <c r="E109" s="63"/>
      <c r="F109" s="63"/>
      <c r="G109" s="63" t="s">
        <v>32</v>
      </c>
      <c r="H109" s="63" t="s">
        <v>106</v>
      </c>
      <c r="I109" s="63" t="s">
        <v>33</v>
      </c>
      <c r="J109" s="63" t="s">
        <v>34</v>
      </c>
      <c r="K109" s="63" t="s">
        <v>35</v>
      </c>
      <c r="L109" s="63"/>
    </row>
    <row r="110" spans="1:13" ht="72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16" t="s">
        <v>30</v>
      </c>
      <c r="L110" s="16" t="s">
        <v>36</v>
      </c>
    </row>
    <row r="111" spans="1:13">
      <c r="A111" s="55">
        <v>1</v>
      </c>
      <c r="B111" s="55"/>
      <c r="C111" s="55"/>
      <c r="D111" s="17">
        <v>2</v>
      </c>
      <c r="E111" s="17">
        <v>3</v>
      </c>
      <c r="F111" s="17">
        <v>4</v>
      </c>
      <c r="G111" s="17">
        <v>5</v>
      </c>
      <c r="H111" s="17">
        <v>6</v>
      </c>
      <c r="I111" s="17">
        <v>7</v>
      </c>
      <c r="J111" s="17">
        <v>8</v>
      </c>
      <c r="K111" s="17">
        <v>9</v>
      </c>
      <c r="L111" s="17">
        <v>10</v>
      </c>
    </row>
    <row r="112" spans="1:13" ht="30" customHeight="1">
      <c r="A112" s="59" t="s">
        <v>37</v>
      </c>
      <c r="B112" s="59"/>
      <c r="C112" s="59"/>
      <c r="D112" s="18">
        <v>100</v>
      </c>
      <c r="E112" s="18" t="s">
        <v>38</v>
      </c>
      <c r="F112" s="19">
        <f>G112+H112+I112+J112+K112</f>
        <v>12768524</v>
      </c>
      <c r="G112" s="19">
        <f>G114</f>
        <v>9674221</v>
      </c>
      <c r="H112" s="19">
        <f>H117</f>
        <v>2884131</v>
      </c>
      <c r="I112" s="19"/>
      <c r="J112" s="19"/>
      <c r="K112" s="19">
        <f>K113+K114+K118</f>
        <v>210172</v>
      </c>
      <c r="L112" s="19"/>
      <c r="M112" s="20">
        <f>F112-F113-F114-F115-F116-F117-F118-F119</f>
        <v>0</v>
      </c>
    </row>
    <row r="113" spans="1:13" ht="27.75" customHeight="1">
      <c r="A113" s="59" t="s">
        <v>105</v>
      </c>
      <c r="B113" s="59"/>
      <c r="C113" s="59"/>
      <c r="D113" s="18">
        <v>110</v>
      </c>
      <c r="E113" s="18">
        <v>120</v>
      </c>
      <c r="F113" s="19">
        <f>K113</f>
        <v>2092</v>
      </c>
      <c r="G113" s="19" t="s">
        <v>38</v>
      </c>
      <c r="H113" s="19" t="s">
        <v>38</v>
      </c>
      <c r="I113" s="19" t="s">
        <v>38</v>
      </c>
      <c r="J113" s="19" t="s">
        <v>38</v>
      </c>
      <c r="K113" s="19">
        <v>2092</v>
      </c>
      <c r="L113" s="19" t="s">
        <v>38</v>
      </c>
    </row>
    <row r="114" spans="1:13" ht="29.25" customHeight="1">
      <c r="A114" s="59" t="s">
        <v>39</v>
      </c>
      <c r="B114" s="59"/>
      <c r="C114" s="59"/>
      <c r="D114" s="18">
        <v>120</v>
      </c>
      <c r="E114" s="18">
        <v>130</v>
      </c>
      <c r="F114" s="19">
        <f>G114+K114+J114</f>
        <v>9882301</v>
      </c>
      <c r="G114" s="19">
        <f>2931815+6377796+230610+134000</f>
        <v>9674221</v>
      </c>
      <c r="H114" s="19" t="s">
        <v>38</v>
      </c>
      <c r="I114" s="19" t="s">
        <v>38</v>
      </c>
      <c r="J114" s="19"/>
      <c r="K114" s="19">
        <v>208080</v>
      </c>
      <c r="L114" s="19"/>
    </row>
    <row r="115" spans="1:13" ht="50.25" customHeight="1">
      <c r="A115" s="59" t="s">
        <v>40</v>
      </c>
      <c r="B115" s="59"/>
      <c r="C115" s="59"/>
      <c r="D115" s="18">
        <v>130</v>
      </c>
      <c r="E115" s="18"/>
      <c r="F115" s="19">
        <f>K115</f>
        <v>0</v>
      </c>
      <c r="G115" s="19" t="s">
        <v>38</v>
      </c>
      <c r="H115" s="19" t="s">
        <v>38</v>
      </c>
      <c r="I115" s="19" t="s">
        <v>38</v>
      </c>
      <c r="J115" s="19" t="s">
        <v>38</v>
      </c>
      <c r="K115" s="19"/>
      <c r="L115" s="19" t="s">
        <v>38</v>
      </c>
    </row>
    <row r="116" spans="1:13" ht="112.5" customHeight="1">
      <c r="A116" s="59" t="s">
        <v>41</v>
      </c>
      <c r="B116" s="59"/>
      <c r="C116" s="59"/>
      <c r="D116" s="18">
        <v>140</v>
      </c>
      <c r="E116" s="18"/>
      <c r="F116" s="19">
        <f>K116</f>
        <v>0</v>
      </c>
      <c r="G116" s="19" t="s">
        <v>38</v>
      </c>
      <c r="H116" s="19" t="s">
        <v>38</v>
      </c>
      <c r="I116" s="19" t="s">
        <v>38</v>
      </c>
      <c r="J116" s="19" t="s">
        <v>38</v>
      </c>
      <c r="K116" s="19"/>
      <c r="L116" s="19" t="s">
        <v>38</v>
      </c>
    </row>
    <row r="117" spans="1:13" ht="39.75" customHeight="1">
      <c r="A117" s="59" t="s">
        <v>42</v>
      </c>
      <c r="B117" s="59"/>
      <c r="C117" s="59"/>
      <c r="D117" s="18">
        <v>150</v>
      </c>
      <c r="E117" s="18">
        <v>152</v>
      </c>
      <c r="F117" s="19">
        <f>H117+I117</f>
        <v>2884131</v>
      </c>
      <c r="G117" s="19" t="s">
        <v>38</v>
      </c>
      <c r="H117" s="19">
        <f>174451+67250+97400+2669200-97400-26770</f>
        <v>2884131</v>
      </c>
      <c r="I117" s="19"/>
      <c r="J117" s="19" t="s">
        <v>38</v>
      </c>
      <c r="K117" s="19" t="s">
        <v>38</v>
      </c>
      <c r="L117" s="19" t="s">
        <v>38</v>
      </c>
    </row>
    <row r="118" spans="1:13">
      <c r="A118" s="59" t="s">
        <v>43</v>
      </c>
      <c r="B118" s="59"/>
      <c r="C118" s="59"/>
      <c r="D118" s="18">
        <v>160</v>
      </c>
      <c r="E118" s="18"/>
      <c r="F118" s="19">
        <f>K118</f>
        <v>0</v>
      </c>
      <c r="G118" s="19" t="s">
        <v>38</v>
      </c>
      <c r="H118" s="19" t="s">
        <v>38</v>
      </c>
      <c r="I118" s="19" t="s">
        <v>38</v>
      </c>
      <c r="J118" s="19" t="s">
        <v>38</v>
      </c>
      <c r="K118" s="19"/>
      <c r="L118" s="19"/>
    </row>
    <row r="119" spans="1:13" ht="27.75" customHeight="1">
      <c r="A119" s="59" t="s">
        <v>44</v>
      </c>
      <c r="B119" s="59"/>
      <c r="C119" s="59"/>
      <c r="D119" s="18">
        <v>180</v>
      </c>
      <c r="E119" s="18" t="s">
        <v>38</v>
      </c>
      <c r="F119" s="19">
        <f>K119</f>
        <v>0</v>
      </c>
      <c r="G119" s="19" t="s">
        <v>38</v>
      </c>
      <c r="H119" s="19" t="s">
        <v>38</v>
      </c>
      <c r="I119" s="19" t="s">
        <v>38</v>
      </c>
      <c r="J119" s="19" t="s">
        <v>38</v>
      </c>
      <c r="K119" s="19"/>
      <c r="L119" s="19" t="s">
        <v>38</v>
      </c>
    </row>
    <row r="120" spans="1:13" ht="28.5" customHeight="1">
      <c r="A120" s="59" t="s">
        <v>45</v>
      </c>
      <c r="B120" s="59"/>
      <c r="C120" s="59"/>
      <c r="D120" s="18">
        <v>200</v>
      </c>
      <c r="E120" s="18" t="s">
        <v>38</v>
      </c>
      <c r="F120" s="19">
        <f>G120+H120+I120+J120+K120</f>
        <v>12775977.58</v>
      </c>
      <c r="G120" s="19">
        <f>G112+G139</f>
        <v>9675265.1199999992</v>
      </c>
      <c r="H120" s="19">
        <f>H112+H139</f>
        <v>2884131</v>
      </c>
      <c r="I120" s="19"/>
      <c r="J120" s="19"/>
      <c r="K120" s="19">
        <f>K112+K139</f>
        <v>216581.46</v>
      </c>
      <c r="L120" s="19"/>
      <c r="M120" s="20">
        <f>F112+F139-F120</f>
        <v>0</v>
      </c>
    </row>
    <row r="121" spans="1:13" ht="29.25" customHeight="1">
      <c r="A121" s="59" t="s">
        <v>46</v>
      </c>
      <c r="B121" s="59"/>
      <c r="C121" s="59"/>
      <c r="D121" s="18">
        <v>210</v>
      </c>
      <c r="E121" s="18">
        <v>110</v>
      </c>
      <c r="F121" s="19">
        <f>G121+H121+I121+J121+K121</f>
        <v>8043416</v>
      </c>
      <c r="G121" s="19">
        <v>8043416</v>
      </c>
      <c r="H121" s="19"/>
      <c r="I121" s="19"/>
      <c r="J121" s="19"/>
      <c r="K121" s="19"/>
      <c r="L121" s="19"/>
    </row>
    <row r="122" spans="1:13" ht="40.5" customHeight="1">
      <c r="A122" s="59" t="s">
        <v>107</v>
      </c>
      <c r="B122" s="59"/>
      <c r="C122" s="59"/>
      <c r="D122" s="18"/>
      <c r="E122" s="18" t="s">
        <v>48</v>
      </c>
      <c r="F122" s="19">
        <f>G122+H122+I122+J122+K122</f>
        <v>7993826</v>
      </c>
      <c r="G122" s="19">
        <v>7993826</v>
      </c>
      <c r="H122" s="19"/>
      <c r="I122" s="19"/>
      <c r="J122" s="19"/>
      <c r="K122" s="19"/>
      <c r="L122" s="19"/>
    </row>
    <row r="123" spans="1:13" ht="39.75" customHeight="1">
      <c r="A123" s="59" t="s">
        <v>49</v>
      </c>
      <c r="B123" s="59"/>
      <c r="C123" s="59"/>
      <c r="D123" s="18">
        <v>220</v>
      </c>
      <c r="E123" s="18"/>
      <c r="F123" s="19"/>
      <c r="G123" s="19"/>
      <c r="H123" s="19"/>
      <c r="I123" s="19"/>
      <c r="J123" s="19"/>
      <c r="K123" s="19"/>
      <c r="L123" s="19"/>
    </row>
    <row r="124" spans="1:13">
      <c r="A124" s="59" t="s">
        <v>47</v>
      </c>
      <c r="B124" s="59"/>
      <c r="C124" s="59"/>
      <c r="D124" s="18"/>
      <c r="E124" s="18"/>
      <c r="F124" s="19"/>
      <c r="G124" s="19"/>
      <c r="H124" s="19"/>
      <c r="I124" s="19"/>
      <c r="J124" s="19"/>
      <c r="K124" s="19"/>
      <c r="L124" s="19"/>
    </row>
    <row r="125" spans="1:13" ht="30" customHeight="1">
      <c r="A125" s="59" t="s">
        <v>50</v>
      </c>
      <c r="B125" s="59"/>
      <c r="C125" s="59"/>
      <c r="D125" s="18">
        <v>230</v>
      </c>
      <c r="E125" s="18">
        <v>290</v>
      </c>
      <c r="F125" s="19">
        <f>G125+H125+K125</f>
        <v>18405</v>
      </c>
      <c r="G125" s="19">
        <f>G126</f>
        <v>10905</v>
      </c>
      <c r="H125" s="19"/>
      <c r="I125" s="19"/>
      <c r="J125" s="19"/>
      <c r="K125" s="19">
        <f>K126</f>
        <v>7500</v>
      </c>
      <c r="L125" s="19"/>
      <c r="M125" s="20">
        <f>F125-F126-F127</f>
        <v>0</v>
      </c>
    </row>
    <row r="126" spans="1:13">
      <c r="A126" s="59" t="s">
        <v>47</v>
      </c>
      <c r="B126" s="59"/>
      <c r="C126" s="59"/>
      <c r="D126" s="60"/>
      <c r="E126" s="18">
        <v>291</v>
      </c>
      <c r="F126" s="19">
        <f>G126+H126+K126</f>
        <v>18405</v>
      </c>
      <c r="G126" s="19">
        <f>10055+850</f>
        <v>10905</v>
      </c>
      <c r="H126" s="19"/>
      <c r="I126" s="19"/>
      <c r="J126" s="19"/>
      <c r="K126" s="19">
        <v>7500</v>
      </c>
      <c r="L126" s="19"/>
    </row>
    <row r="127" spans="1:13">
      <c r="A127" s="59"/>
      <c r="B127" s="59"/>
      <c r="C127" s="59"/>
      <c r="D127" s="60"/>
      <c r="E127" s="18"/>
      <c r="F127" s="19"/>
      <c r="G127" s="19"/>
      <c r="H127" s="19"/>
      <c r="I127" s="19"/>
      <c r="J127" s="19"/>
      <c r="K127" s="19"/>
      <c r="L127" s="19"/>
    </row>
    <row r="128" spans="1:13" ht="42" customHeight="1">
      <c r="A128" s="59" t="s">
        <v>51</v>
      </c>
      <c r="B128" s="59"/>
      <c r="C128" s="59"/>
      <c r="D128" s="18">
        <v>240</v>
      </c>
      <c r="E128" s="18"/>
      <c r="F128" s="19"/>
      <c r="G128" s="19"/>
      <c r="H128" s="19"/>
      <c r="I128" s="19"/>
      <c r="J128" s="19"/>
      <c r="K128" s="19"/>
      <c r="L128" s="19"/>
    </row>
    <row r="129" spans="1:13" ht="43.5" customHeight="1">
      <c r="A129" s="59" t="s">
        <v>52</v>
      </c>
      <c r="B129" s="59"/>
      <c r="C129" s="59"/>
      <c r="D129" s="18">
        <v>250</v>
      </c>
      <c r="E129" s="18"/>
      <c r="F129" s="19"/>
      <c r="G129" s="19"/>
      <c r="H129" s="19"/>
      <c r="I129" s="19"/>
      <c r="J129" s="19"/>
      <c r="K129" s="19"/>
      <c r="L129" s="19"/>
    </row>
    <row r="130" spans="1:13" ht="39.75" customHeight="1">
      <c r="A130" s="59" t="s">
        <v>53</v>
      </c>
      <c r="B130" s="59"/>
      <c r="C130" s="59"/>
      <c r="D130" s="18">
        <v>260</v>
      </c>
      <c r="E130" s="18" t="s">
        <v>38</v>
      </c>
      <c r="F130" s="19">
        <f>G130+H130+I130+J130+K130</f>
        <v>4714156.5799999991</v>
      </c>
      <c r="G130" s="19">
        <f>G120-G121-G125</f>
        <v>1620944.1199999992</v>
      </c>
      <c r="H130" s="19">
        <f>H120-H121-H125</f>
        <v>2884131</v>
      </c>
      <c r="I130" s="19"/>
      <c r="J130" s="19"/>
      <c r="K130" s="19">
        <f>K120-K121-K125</f>
        <v>209081.46</v>
      </c>
      <c r="L130" s="19"/>
      <c r="M130" s="20">
        <f>F120-F121-F125-F130</f>
        <v>0</v>
      </c>
    </row>
    <row r="131" spans="1:13" ht="42.75" customHeight="1">
      <c r="A131" s="59" t="s">
        <v>54</v>
      </c>
      <c r="B131" s="59"/>
      <c r="C131" s="59"/>
      <c r="D131" s="18">
        <v>300</v>
      </c>
      <c r="E131" s="18" t="s">
        <v>38</v>
      </c>
      <c r="F131" s="19"/>
      <c r="G131" s="19"/>
      <c r="H131" s="19"/>
      <c r="I131" s="19"/>
      <c r="J131" s="19"/>
      <c r="K131" s="19"/>
      <c r="L131" s="19"/>
    </row>
    <row r="132" spans="1:13" ht="19.5" customHeight="1">
      <c r="A132" s="59" t="s">
        <v>47</v>
      </c>
      <c r="B132" s="59"/>
      <c r="C132" s="59"/>
      <c r="D132" s="60">
        <v>310</v>
      </c>
      <c r="E132" s="18"/>
      <c r="F132" s="19"/>
      <c r="G132" s="19"/>
      <c r="H132" s="19"/>
      <c r="I132" s="19"/>
      <c r="J132" s="19"/>
      <c r="K132" s="19"/>
      <c r="L132" s="19"/>
    </row>
    <row r="133" spans="1:13" ht="30.75" customHeight="1">
      <c r="A133" s="59" t="s">
        <v>55</v>
      </c>
      <c r="B133" s="59"/>
      <c r="C133" s="59"/>
      <c r="D133" s="60"/>
      <c r="E133" s="18"/>
      <c r="F133" s="19"/>
      <c r="G133" s="19"/>
      <c r="H133" s="19"/>
      <c r="I133" s="19"/>
      <c r="J133" s="19"/>
      <c r="K133" s="19"/>
      <c r="L133" s="19"/>
    </row>
    <row r="134" spans="1:13">
      <c r="A134" s="59" t="s">
        <v>56</v>
      </c>
      <c r="B134" s="59"/>
      <c r="C134" s="59"/>
      <c r="D134" s="18">
        <v>320</v>
      </c>
      <c r="E134" s="18"/>
      <c r="F134" s="19"/>
      <c r="G134" s="19"/>
      <c r="H134" s="19"/>
      <c r="I134" s="19"/>
      <c r="J134" s="19"/>
      <c r="K134" s="19"/>
      <c r="L134" s="19"/>
    </row>
    <row r="135" spans="1:13" ht="30" customHeight="1">
      <c r="A135" s="59" t="s">
        <v>57</v>
      </c>
      <c r="B135" s="59"/>
      <c r="C135" s="59"/>
      <c r="D135" s="18">
        <v>400</v>
      </c>
      <c r="E135" s="18"/>
      <c r="F135" s="19"/>
      <c r="G135" s="19"/>
      <c r="H135" s="19"/>
      <c r="I135" s="19"/>
      <c r="J135" s="19"/>
      <c r="K135" s="19"/>
      <c r="L135" s="19"/>
    </row>
    <row r="136" spans="1:13">
      <c r="A136" s="59" t="s">
        <v>58</v>
      </c>
      <c r="B136" s="59"/>
      <c r="C136" s="59"/>
      <c r="D136" s="60">
        <v>410</v>
      </c>
      <c r="E136" s="18"/>
      <c r="F136" s="19"/>
      <c r="G136" s="19"/>
      <c r="H136" s="19"/>
      <c r="I136" s="19"/>
      <c r="J136" s="19"/>
      <c r="K136" s="19"/>
      <c r="L136" s="19"/>
    </row>
    <row r="137" spans="1:13" ht="27" customHeight="1">
      <c r="A137" s="59" t="s">
        <v>59</v>
      </c>
      <c r="B137" s="59"/>
      <c r="C137" s="59"/>
      <c r="D137" s="60"/>
      <c r="E137" s="18"/>
      <c r="F137" s="19"/>
      <c r="G137" s="19"/>
      <c r="H137" s="19"/>
      <c r="I137" s="19"/>
      <c r="J137" s="19"/>
      <c r="K137" s="19"/>
      <c r="L137" s="19"/>
    </row>
    <row r="138" spans="1:13">
      <c r="A138" s="59" t="s">
        <v>60</v>
      </c>
      <c r="B138" s="59"/>
      <c r="C138" s="59"/>
      <c r="D138" s="18">
        <v>420</v>
      </c>
      <c r="E138" s="18"/>
      <c r="F138" s="19"/>
      <c r="G138" s="19"/>
      <c r="H138" s="19"/>
      <c r="I138" s="19"/>
      <c r="J138" s="19"/>
      <c r="K138" s="19"/>
      <c r="L138" s="19"/>
    </row>
    <row r="139" spans="1:13" ht="27" customHeight="1">
      <c r="A139" s="59" t="s">
        <v>61</v>
      </c>
      <c r="B139" s="59"/>
      <c r="C139" s="59"/>
      <c r="D139" s="18">
        <v>500</v>
      </c>
      <c r="E139" s="18" t="s">
        <v>38</v>
      </c>
      <c r="F139" s="19">
        <f>G139+H139+I139+J139+K139</f>
        <v>7453.58</v>
      </c>
      <c r="G139" s="19">
        <f>826.8+217.32</f>
        <v>1044.1199999999999</v>
      </c>
      <c r="H139" s="19"/>
      <c r="I139" s="19"/>
      <c r="J139" s="19"/>
      <c r="K139" s="19">
        <v>6409.46</v>
      </c>
      <c r="L139" s="19"/>
      <c r="M139" s="20">
        <f>F112+F139-F120</f>
        <v>0</v>
      </c>
    </row>
    <row r="140" spans="1:13" ht="31.5" customHeight="1">
      <c r="A140" s="59" t="s">
        <v>62</v>
      </c>
      <c r="B140" s="59"/>
      <c r="C140" s="59"/>
      <c r="D140" s="18">
        <v>600</v>
      </c>
      <c r="E140" s="18" t="s">
        <v>38</v>
      </c>
      <c r="F140" s="19"/>
      <c r="G140" s="19"/>
      <c r="H140" s="19"/>
      <c r="I140" s="19"/>
      <c r="J140" s="19"/>
      <c r="K140" s="19"/>
      <c r="L140" s="19"/>
    </row>
    <row r="141" spans="1:13">
      <c r="C141" s="3"/>
    </row>
    <row r="142" spans="1:13">
      <c r="A142" s="63" t="s">
        <v>15</v>
      </c>
      <c r="B142" s="63"/>
      <c r="C142" s="63"/>
      <c r="D142" s="63" t="s">
        <v>28</v>
      </c>
      <c r="E142" s="63" t="s">
        <v>29</v>
      </c>
      <c r="F142" s="63" t="s">
        <v>131</v>
      </c>
      <c r="G142" s="63"/>
      <c r="H142" s="63"/>
      <c r="I142" s="63"/>
      <c r="J142" s="63"/>
      <c r="K142" s="63"/>
      <c r="L142" s="63"/>
    </row>
    <row r="143" spans="1:13">
      <c r="A143" s="63"/>
      <c r="B143" s="63"/>
      <c r="C143" s="63"/>
      <c r="D143" s="63"/>
      <c r="E143" s="63"/>
      <c r="F143" s="63" t="s">
        <v>30</v>
      </c>
      <c r="G143" s="67" t="s">
        <v>31</v>
      </c>
      <c r="H143" s="68"/>
      <c r="I143" s="68"/>
      <c r="J143" s="68"/>
      <c r="K143" s="68"/>
      <c r="L143" s="69"/>
    </row>
    <row r="144" spans="1:13" ht="81.75" customHeight="1">
      <c r="A144" s="63"/>
      <c r="B144" s="63"/>
      <c r="C144" s="63"/>
      <c r="D144" s="63"/>
      <c r="E144" s="63"/>
      <c r="F144" s="63"/>
      <c r="G144" s="63" t="s">
        <v>32</v>
      </c>
      <c r="H144" s="63" t="s">
        <v>106</v>
      </c>
      <c r="I144" s="63" t="s">
        <v>33</v>
      </c>
      <c r="J144" s="63" t="s">
        <v>34</v>
      </c>
      <c r="K144" s="63" t="s">
        <v>35</v>
      </c>
      <c r="L144" s="63"/>
    </row>
    <row r="145" spans="1:13" ht="72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31" t="s">
        <v>30</v>
      </c>
      <c r="L145" s="31" t="s">
        <v>36</v>
      </c>
    </row>
    <row r="146" spans="1:13">
      <c r="A146" s="55">
        <v>1</v>
      </c>
      <c r="B146" s="55"/>
      <c r="C146" s="55"/>
      <c r="D146" s="29">
        <v>2</v>
      </c>
      <c r="E146" s="29">
        <v>3</v>
      </c>
      <c r="F146" s="29">
        <v>4</v>
      </c>
      <c r="G146" s="29">
        <v>5</v>
      </c>
      <c r="H146" s="29">
        <v>6</v>
      </c>
      <c r="I146" s="29">
        <v>7</v>
      </c>
      <c r="J146" s="29">
        <v>8</v>
      </c>
      <c r="K146" s="29">
        <v>9</v>
      </c>
      <c r="L146" s="29">
        <v>10</v>
      </c>
    </row>
    <row r="147" spans="1:13" ht="30" customHeight="1">
      <c r="A147" s="59" t="s">
        <v>37</v>
      </c>
      <c r="B147" s="59"/>
      <c r="C147" s="59"/>
      <c r="D147" s="30">
        <v>100</v>
      </c>
      <c r="E147" s="30" t="s">
        <v>38</v>
      </c>
      <c r="F147" s="19">
        <f>G147+H147+I147+J147+K147</f>
        <v>8962787</v>
      </c>
      <c r="G147" s="19">
        <f>G149</f>
        <v>8580256</v>
      </c>
      <c r="H147" s="19">
        <f>H152</f>
        <v>174451</v>
      </c>
      <c r="I147" s="19"/>
      <c r="J147" s="19"/>
      <c r="K147" s="19">
        <f>K148+K149+K153</f>
        <v>208080</v>
      </c>
      <c r="L147" s="19"/>
      <c r="M147" s="20">
        <f>F147-F148-F149-F150-F151-F152-F153-F154</f>
        <v>0</v>
      </c>
    </row>
    <row r="148" spans="1:13" ht="27.75" customHeight="1">
      <c r="A148" s="59" t="s">
        <v>105</v>
      </c>
      <c r="B148" s="59"/>
      <c r="C148" s="59"/>
      <c r="D148" s="30">
        <v>110</v>
      </c>
      <c r="E148" s="30"/>
      <c r="F148" s="19"/>
      <c r="G148" s="19" t="s">
        <v>38</v>
      </c>
      <c r="H148" s="19" t="s">
        <v>38</v>
      </c>
      <c r="I148" s="19" t="s">
        <v>38</v>
      </c>
      <c r="J148" s="19" t="s">
        <v>38</v>
      </c>
      <c r="K148" s="19"/>
      <c r="L148" s="19" t="s">
        <v>38</v>
      </c>
    </row>
    <row r="149" spans="1:13" ht="29.25" customHeight="1">
      <c r="A149" s="59" t="s">
        <v>39</v>
      </c>
      <c r="B149" s="59"/>
      <c r="C149" s="59"/>
      <c r="D149" s="30">
        <v>120</v>
      </c>
      <c r="E149" s="30">
        <v>130</v>
      </c>
      <c r="F149" s="19">
        <f>G149+K149+J149</f>
        <v>8788336</v>
      </c>
      <c r="G149" s="19">
        <v>8580256</v>
      </c>
      <c r="H149" s="19" t="s">
        <v>38</v>
      </c>
      <c r="I149" s="19" t="s">
        <v>38</v>
      </c>
      <c r="J149" s="19"/>
      <c r="K149" s="19">
        <v>208080</v>
      </c>
      <c r="L149" s="19"/>
    </row>
    <row r="150" spans="1:13" ht="50.25" customHeight="1">
      <c r="A150" s="59" t="s">
        <v>40</v>
      </c>
      <c r="B150" s="59"/>
      <c r="C150" s="59"/>
      <c r="D150" s="30">
        <v>130</v>
      </c>
      <c r="E150" s="30"/>
      <c r="F150" s="19">
        <f>K150</f>
        <v>0</v>
      </c>
      <c r="G150" s="19" t="s">
        <v>38</v>
      </c>
      <c r="H150" s="19" t="s">
        <v>38</v>
      </c>
      <c r="I150" s="19" t="s">
        <v>38</v>
      </c>
      <c r="J150" s="19" t="s">
        <v>38</v>
      </c>
      <c r="K150" s="19"/>
      <c r="L150" s="19" t="s">
        <v>38</v>
      </c>
    </row>
    <row r="151" spans="1:13" ht="112.5" customHeight="1">
      <c r="A151" s="59" t="s">
        <v>41</v>
      </c>
      <c r="B151" s="59"/>
      <c r="C151" s="59"/>
      <c r="D151" s="30">
        <v>140</v>
      </c>
      <c r="E151" s="30"/>
      <c r="F151" s="19">
        <f>K151</f>
        <v>0</v>
      </c>
      <c r="G151" s="19" t="s">
        <v>38</v>
      </c>
      <c r="H151" s="19" t="s">
        <v>38</v>
      </c>
      <c r="I151" s="19" t="s">
        <v>38</v>
      </c>
      <c r="J151" s="19" t="s">
        <v>38</v>
      </c>
      <c r="K151" s="19"/>
      <c r="L151" s="19" t="s">
        <v>38</v>
      </c>
    </row>
    <row r="152" spans="1:13" ht="39.75" customHeight="1">
      <c r="A152" s="59" t="s">
        <v>42</v>
      </c>
      <c r="B152" s="59"/>
      <c r="C152" s="59"/>
      <c r="D152" s="30">
        <v>150</v>
      </c>
      <c r="E152" s="30">
        <v>152</v>
      </c>
      <c r="F152" s="19">
        <f>H152+I152</f>
        <v>174451</v>
      </c>
      <c r="G152" s="19" t="s">
        <v>38</v>
      </c>
      <c r="H152" s="19">
        <f>174451+97400-97400</f>
        <v>174451</v>
      </c>
      <c r="I152" s="19"/>
      <c r="J152" s="19" t="s">
        <v>38</v>
      </c>
      <c r="K152" s="19" t="s">
        <v>38</v>
      </c>
      <c r="L152" s="19" t="s">
        <v>38</v>
      </c>
    </row>
    <row r="153" spans="1:13">
      <c r="A153" s="59" t="s">
        <v>43</v>
      </c>
      <c r="B153" s="59"/>
      <c r="C153" s="59"/>
      <c r="D153" s="30">
        <v>160</v>
      </c>
      <c r="E153" s="30"/>
      <c r="F153" s="19">
        <f>K153</f>
        <v>0</v>
      </c>
      <c r="G153" s="19" t="s">
        <v>38</v>
      </c>
      <c r="H153" s="19" t="s">
        <v>38</v>
      </c>
      <c r="I153" s="19" t="s">
        <v>38</v>
      </c>
      <c r="J153" s="19" t="s">
        <v>38</v>
      </c>
      <c r="K153" s="19"/>
      <c r="L153" s="19"/>
    </row>
    <row r="154" spans="1:13" ht="27.75" customHeight="1">
      <c r="A154" s="59" t="s">
        <v>44</v>
      </c>
      <c r="B154" s="59"/>
      <c r="C154" s="59"/>
      <c r="D154" s="30">
        <v>180</v>
      </c>
      <c r="E154" s="30" t="s">
        <v>38</v>
      </c>
      <c r="F154" s="19">
        <f>K154</f>
        <v>0</v>
      </c>
      <c r="G154" s="19" t="s">
        <v>38</v>
      </c>
      <c r="H154" s="19" t="s">
        <v>38</v>
      </c>
      <c r="I154" s="19" t="s">
        <v>38</v>
      </c>
      <c r="J154" s="19" t="s">
        <v>38</v>
      </c>
      <c r="K154" s="19"/>
      <c r="L154" s="19" t="s">
        <v>38</v>
      </c>
    </row>
    <row r="155" spans="1:13" ht="28.5" customHeight="1">
      <c r="A155" s="59" t="s">
        <v>45</v>
      </c>
      <c r="B155" s="59"/>
      <c r="C155" s="59"/>
      <c r="D155" s="30">
        <v>200</v>
      </c>
      <c r="E155" s="30" t="s">
        <v>38</v>
      </c>
      <c r="F155" s="19">
        <f>G155+H155+I155+J155+K155</f>
        <v>8962787</v>
      </c>
      <c r="G155" s="19">
        <f>G147+G174</f>
        <v>8580256</v>
      </c>
      <c r="H155" s="19">
        <f>H147+H174</f>
        <v>174451</v>
      </c>
      <c r="I155" s="19"/>
      <c r="J155" s="19"/>
      <c r="K155" s="19">
        <f>K147+K174</f>
        <v>208080</v>
      </c>
      <c r="L155" s="19"/>
      <c r="M155" s="20">
        <f>F147+F174-F155</f>
        <v>0</v>
      </c>
    </row>
    <row r="156" spans="1:13" ht="29.25" customHeight="1">
      <c r="A156" s="59" t="s">
        <v>46</v>
      </c>
      <c r="B156" s="59"/>
      <c r="C156" s="59"/>
      <c r="D156" s="30">
        <v>210</v>
      </c>
      <c r="E156" s="30">
        <v>110</v>
      </c>
      <c r="F156" s="19">
        <f>G156+H156+I156+J156+K156</f>
        <v>7789256</v>
      </c>
      <c r="G156" s="19">
        <f>G157</f>
        <v>7789256</v>
      </c>
      <c r="H156" s="19"/>
      <c r="I156" s="19"/>
      <c r="J156" s="19"/>
      <c r="K156" s="19"/>
      <c r="L156" s="19"/>
    </row>
    <row r="157" spans="1:13" ht="40.5" customHeight="1">
      <c r="A157" s="59" t="s">
        <v>107</v>
      </c>
      <c r="B157" s="59"/>
      <c r="C157" s="59"/>
      <c r="D157" s="30"/>
      <c r="E157" s="30" t="s">
        <v>48</v>
      </c>
      <c r="F157" s="19">
        <f>G157+H157+I157+J157+K157</f>
        <v>7789256</v>
      </c>
      <c r="G157" s="19">
        <v>7789256</v>
      </c>
      <c r="H157" s="19"/>
      <c r="I157" s="19"/>
      <c r="J157" s="19"/>
      <c r="K157" s="19"/>
      <c r="L157" s="19"/>
    </row>
    <row r="158" spans="1:13" ht="39.75" customHeight="1">
      <c r="A158" s="59" t="s">
        <v>49</v>
      </c>
      <c r="B158" s="59"/>
      <c r="C158" s="59"/>
      <c r="D158" s="30">
        <v>220</v>
      </c>
      <c r="E158" s="30"/>
      <c r="F158" s="19"/>
      <c r="G158" s="19"/>
      <c r="H158" s="19"/>
      <c r="I158" s="19"/>
      <c r="J158" s="19"/>
      <c r="K158" s="19"/>
      <c r="L158" s="19"/>
    </row>
    <row r="159" spans="1:13">
      <c r="A159" s="59" t="s">
        <v>47</v>
      </c>
      <c r="B159" s="59"/>
      <c r="C159" s="59"/>
      <c r="D159" s="30"/>
      <c r="E159" s="30"/>
      <c r="F159" s="19"/>
      <c r="G159" s="19"/>
      <c r="H159" s="19"/>
      <c r="I159" s="19"/>
      <c r="J159" s="19"/>
      <c r="K159" s="19"/>
      <c r="L159" s="19"/>
    </row>
    <row r="160" spans="1:13" ht="30" customHeight="1">
      <c r="A160" s="59" t="s">
        <v>50</v>
      </c>
      <c r="B160" s="59"/>
      <c r="C160" s="59"/>
      <c r="D160" s="30">
        <v>230</v>
      </c>
      <c r="E160" s="30"/>
      <c r="F160" s="19"/>
      <c r="G160" s="19"/>
      <c r="H160" s="19"/>
      <c r="I160" s="19"/>
      <c r="J160" s="19"/>
      <c r="K160" s="19"/>
      <c r="L160" s="19"/>
      <c r="M160" s="20">
        <f>F160-F161-F162</f>
        <v>0</v>
      </c>
    </row>
    <row r="161" spans="1:13">
      <c r="A161" s="59" t="s">
        <v>47</v>
      </c>
      <c r="B161" s="59"/>
      <c r="C161" s="59"/>
      <c r="D161" s="60"/>
      <c r="E161" s="30"/>
      <c r="F161" s="19"/>
      <c r="G161" s="19"/>
      <c r="H161" s="19"/>
      <c r="I161" s="19"/>
      <c r="J161" s="19"/>
      <c r="K161" s="19"/>
      <c r="L161" s="19"/>
    </row>
    <row r="162" spans="1:13">
      <c r="A162" s="59"/>
      <c r="B162" s="59"/>
      <c r="C162" s="59"/>
      <c r="D162" s="60"/>
      <c r="E162" s="30"/>
      <c r="F162" s="19"/>
      <c r="G162" s="19"/>
      <c r="H162" s="19"/>
      <c r="I162" s="19"/>
      <c r="J162" s="19"/>
      <c r="K162" s="19"/>
      <c r="L162" s="19"/>
    </row>
    <row r="163" spans="1:13" ht="42" customHeight="1">
      <c r="A163" s="59" t="s">
        <v>51</v>
      </c>
      <c r="B163" s="59"/>
      <c r="C163" s="59"/>
      <c r="D163" s="30">
        <v>240</v>
      </c>
      <c r="E163" s="30"/>
      <c r="F163" s="19"/>
      <c r="G163" s="19"/>
      <c r="H163" s="19"/>
      <c r="I163" s="19"/>
      <c r="J163" s="19"/>
      <c r="K163" s="19"/>
      <c r="L163" s="19"/>
    </row>
    <row r="164" spans="1:13" ht="43.5" customHeight="1">
      <c r="A164" s="59" t="s">
        <v>52</v>
      </c>
      <c r="B164" s="59"/>
      <c r="C164" s="59"/>
      <c r="D164" s="30">
        <v>250</v>
      </c>
      <c r="E164" s="30"/>
      <c r="F164" s="19"/>
      <c r="G164" s="19"/>
      <c r="H164" s="19"/>
      <c r="I164" s="19"/>
      <c r="J164" s="19"/>
      <c r="K164" s="19"/>
      <c r="L164" s="19"/>
    </row>
    <row r="165" spans="1:13" ht="39.75" customHeight="1">
      <c r="A165" s="59" t="s">
        <v>53</v>
      </c>
      <c r="B165" s="59"/>
      <c r="C165" s="59"/>
      <c r="D165" s="30">
        <v>260</v>
      </c>
      <c r="E165" s="30" t="s">
        <v>38</v>
      </c>
      <c r="F165" s="19">
        <f>G165+H165+I165+J165+K165</f>
        <v>1173531</v>
      </c>
      <c r="G165" s="19">
        <f>G155-G156-G160</f>
        <v>791000</v>
      </c>
      <c r="H165" s="19">
        <f>H155-H156-H160</f>
        <v>174451</v>
      </c>
      <c r="I165" s="19"/>
      <c r="J165" s="19"/>
      <c r="K165" s="19">
        <f>K155-K156-K160</f>
        <v>208080</v>
      </c>
      <c r="L165" s="19"/>
      <c r="M165" s="20">
        <f>F155-F156-F160-F165</f>
        <v>0</v>
      </c>
    </row>
    <row r="166" spans="1:13" ht="42.75" customHeight="1">
      <c r="A166" s="59" t="s">
        <v>54</v>
      </c>
      <c r="B166" s="59"/>
      <c r="C166" s="59"/>
      <c r="D166" s="30">
        <v>300</v>
      </c>
      <c r="E166" s="30" t="s">
        <v>38</v>
      </c>
      <c r="F166" s="19"/>
      <c r="G166" s="19"/>
      <c r="H166" s="19"/>
      <c r="I166" s="19"/>
      <c r="J166" s="19"/>
      <c r="K166" s="19"/>
      <c r="L166" s="19"/>
    </row>
    <row r="167" spans="1:13" ht="19.5" customHeight="1">
      <c r="A167" s="59" t="s">
        <v>47</v>
      </c>
      <c r="B167" s="59"/>
      <c r="C167" s="59"/>
      <c r="D167" s="60">
        <v>310</v>
      </c>
      <c r="E167" s="30"/>
      <c r="F167" s="19"/>
      <c r="G167" s="19"/>
      <c r="H167" s="19"/>
      <c r="I167" s="19"/>
      <c r="J167" s="19"/>
      <c r="K167" s="19"/>
      <c r="L167" s="19"/>
    </row>
    <row r="168" spans="1:13" ht="30.75" customHeight="1">
      <c r="A168" s="59" t="s">
        <v>55</v>
      </c>
      <c r="B168" s="59"/>
      <c r="C168" s="59"/>
      <c r="D168" s="60"/>
      <c r="E168" s="30"/>
      <c r="F168" s="19"/>
      <c r="G168" s="19"/>
      <c r="H168" s="19"/>
      <c r="I168" s="19"/>
      <c r="J168" s="19"/>
      <c r="K168" s="19"/>
      <c r="L168" s="19"/>
    </row>
    <row r="169" spans="1:13">
      <c r="A169" s="59" t="s">
        <v>56</v>
      </c>
      <c r="B169" s="59"/>
      <c r="C169" s="59"/>
      <c r="D169" s="30">
        <v>320</v>
      </c>
      <c r="E169" s="30"/>
      <c r="F169" s="19"/>
      <c r="G169" s="19"/>
      <c r="H169" s="19"/>
      <c r="I169" s="19"/>
      <c r="J169" s="19"/>
      <c r="K169" s="19"/>
      <c r="L169" s="19"/>
    </row>
    <row r="170" spans="1:13" ht="30" customHeight="1">
      <c r="A170" s="59" t="s">
        <v>57</v>
      </c>
      <c r="B170" s="59"/>
      <c r="C170" s="59"/>
      <c r="D170" s="30">
        <v>400</v>
      </c>
      <c r="E170" s="30"/>
      <c r="F170" s="19"/>
      <c r="G170" s="19"/>
      <c r="H170" s="19"/>
      <c r="I170" s="19"/>
      <c r="J170" s="19"/>
      <c r="K170" s="19"/>
      <c r="L170" s="19"/>
    </row>
    <row r="171" spans="1:13">
      <c r="A171" s="59" t="s">
        <v>58</v>
      </c>
      <c r="B171" s="59"/>
      <c r="C171" s="59"/>
      <c r="D171" s="60">
        <v>410</v>
      </c>
      <c r="E171" s="30"/>
      <c r="F171" s="19"/>
      <c r="G171" s="19"/>
      <c r="H171" s="19"/>
      <c r="I171" s="19"/>
      <c r="J171" s="19"/>
      <c r="K171" s="19"/>
      <c r="L171" s="19"/>
    </row>
    <row r="172" spans="1:13" ht="27" customHeight="1">
      <c r="A172" s="59" t="s">
        <v>59</v>
      </c>
      <c r="B172" s="59"/>
      <c r="C172" s="59"/>
      <c r="D172" s="60"/>
      <c r="E172" s="30"/>
      <c r="F172" s="19"/>
      <c r="G172" s="19"/>
      <c r="H172" s="19"/>
      <c r="I172" s="19"/>
      <c r="J172" s="19"/>
      <c r="K172" s="19"/>
      <c r="L172" s="19"/>
    </row>
    <row r="173" spans="1:13">
      <c r="A173" s="59" t="s">
        <v>60</v>
      </c>
      <c r="B173" s="59"/>
      <c r="C173" s="59"/>
      <c r="D173" s="30">
        <v>420</v>
      </c>
      <c r="E173" s="30"/>
      <c r="F173" s="19"/>
      <c r="G173" s="19"/>
      <c r="H173" s="19"/>
      <c r="I173" s="19"/>
      <c r="J173" s="19"/>
      <c r="K173" s="19"/>
      <c r="L173" s="19"/>
    </row>
    <row r="174" spans="1:13" ht="27" customHeight="1">
      <c r="A174" s="59" t="s">
        <v>61</v>
      </c>
      <c r="B174" s="59"/>
      <c r="C174" s="59"/>
      <c r="D174" s="30">
        <v>500</v>
      </c>
      <c r="E174" s="30" t="s">
        <v>38</v>
      </c>
      <c r="F174" s="19"/>
      <c r="G174" s="19"/>
      <c r="H174" s="19"/>
      <c r="I174" s="19"/>
      <c r="J174" s="19"/>
      <c r="K174" s="19"/>
      <c r="L174" s="19"/>
      <c r="M174" s="20">
        <f>F147+F174-F155</f>
        <v>0</v>
      </c>
    </row>
    <row r="175" spans="1:13" ht="31.5" customHeight="1">
      <c r="A175" s="59" t="s">
        <v>62</v>
      </c>
      <c r="B175" s="59"/>
      <c r="C175" s="59"/>
      <c r="D175" s="30">
        <v>600</v>
      </c>
      <c r="E175" s="30" t="s">
        <v>38</v>
      </c>
      <c r="F175" s="19"/>
      <c r="G175" s="19"/>
      <c r="H175" s="19"/>
      <c r="I175" s="19"/>
      <c r="J175" s="19"/>
      <c r="K175" s="19"/>
      <c r="L175" s="19"/>
    </row>
    <row r="176" spans="1:13">
      <c r="A176" s="3"/>
    </row>
    <row r="177" spans="1:13">
      <c r="A177" s="63" t="s">
        <v>15</v>
      </c>
      <c r="B177" s="63"/>
      <c r="C177" s="63"/>
      <c r="D177" s="63" t="s">
        <v>28</v>
      </c>
      <c r="E177" s="63" t="s">
        <v>29</v>
      </c>
      <c r="F177" s="63" t="s">
        <v>130</v>
      </c>
      <c r="G177" s="63"/>
      <c r="H177" s="63"/>
      <c r="I177" s="63"/>
      <c r="J177" s="63"/>
      <c r="K177" s="63"/>
      <c r="L177" s="63"/>
    </row>
    <row r="178" spans="1:13">
      <c r="A178" s="63"/>
      <c r="B178" s="63"/>
      <c r="C178" s="63"/>
      <c r="D178" s="63"/>
      <c r="E178" s="63"/>
      <c r="F178" s="63" t="s">
        <v>30</v>
      </c>
      <c r="G178" s="67" t="s">
        <v>31</v>
      </c>
      <c r="H178" s="68"/>
      <c r="I178" s="68"/>
      <c r="J178" s="68"/>
      <c r="K178" s="68"/>
      <c r="L178" s="69"/>
    </row>
    <row r="179" spans="1:13" ht="81.75" customHeight="1">
      <c r="A179" s="63"/>
      <c r="B179" s="63"/>
      <c r="C179" s="63"/>
      <c r="D179" s="63"/>
      <c r="E179" s="63"/>
      <c r="F179" s="63"/>
      <c r="G179" s="63" t="s">
        <v>32</v>
      </c>
      <c r="H179" s="63" t="s">
        <v>106</v>
      </c>
      <c r="I179" s="63" t="s">
        <v>33</v>
      </c>
      <c r="J179" s="63" t="s">
        <v>34</v>
      </c>
      <c r="K179" s="63" t="s">
        <v>35</v>
      </c>
      <c r="L179" s="63"/>
    </row>
    <row r="180" spans="1:13" ht="72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31" t="s">
        <v>30</v>
      </c>
      <c r="L180" s="31" t="s">
        <v>36</v>
      </c>
    </row>
    <row r="181" spans="1:13">
      <c r="A181" s="55">
        <v>1</v>
      </c>
      <c r="B181" s="55"/>
      <c r="C181" s="55"/>
      <c r="D181" s="29">
        <v>2</v>
      </c>
      <c r="E181" s="29">
        <v>3</v>
      </c>
      <c r="F181" s="29">
        <v>4</v>
      </c>
      <c r="G181" s="29">
        <v>5</v>
      </c>
      <c r="H181" s="29">
        <v>6</v>
      </c>
      <c r="I181" s="29">
        <v>7</v>
      </c>
      <c r="J181" s="29">
        <v>8</v>
      </c>
      <c r="K181" s="29">
        <v>9</v>
      </c>
      <c r="L181" s="29">
        <v>10</v>
      </c>
    </row>
    <row r="182" spans="1:13" ht="30" customHeight="1">
      <c r="A182" s="59" t="s">
        <v>37</v>
      </c>
      <c r="B182" s="59"/>
      <c r="C182" s="59"/>
      <c r="D182" s="30">
        <v>100</v>
      </c>
      <c r="E182" s="30" t="s">
        <v>38</v>
      </c>
      <c r="F182" s="19">
        <f>G182+H182+I182+J182+K182</f>
        <v>8862787</v>
      </c>
      <c r="G182" s="19">
        <f>G184</f>
        <v>8480256</v>
      </c>
      <c r="H182" s="19">
        <f>H187</f>
        <v>174451</v>
      </c>
      <c r="I182" s="19"/>
      <c r="J182" s="19"/>
      <c r="K182" s="19">
        <f>K183+K184+K188</f>
        <v>208080</v>
      </c>
      <c r="L182" s="19"/>
      <c r="M182" s="20">
        <f>F182-F183-F184-F185-F186-F187-F188-F189</f>
        <v>0</v>
      </c>
    </row>
    <row r="183" spans="1:13" ht="27.75" customHeight="1">
      <c r="A183" s="59" t="s">
        <v>105</v>
      </c>
      <c r="B183" s="59"/>
      <c r="C183" s="59"/>
      <c r="D183" s="30">
        <v>110</v>
      </c>
      <c r="E183" s="30"/>
      <c r="F183" s="19"/>
      <c r="G183" s="19" t="s">
        <v>38</v>
      </c>
      <c r="H183" s="19" t="s">
        <v>38</v>
      </c>
      <c r="I183" s="19" t="s">
        <v>38</v>
      </c>
      <c r="J183" s="19" t="s">
        <v>38</v>
      </c>
      <c r="K183" s="19"/>
      <c r="L183" s="19" t="s">
        <v>38</v>
      </c>
    </row>
    <row r="184" spans="1:13" ht="29.25" customHeight="1">
      <c r="A184" s="59" t="s">
        <v>39</v>
      </c>
      <c r="B184" s="59"/>
      <c r="C184" s="59"/>
      <c r="D184" s="30">
        <v>120</v>
      </c>
      <c r="E184" s="30">
        <v>130</v>
      </c>
      <c r="F184" s="19">
        <f>G184+K184+J184</f>
        <v>8688336</v>
      </c>
      <c r="G184" s="19">
        <v>8480256</v>
      </c>
      <c r="H184" s="19" t="s">
        <v>38</v>
      </c>
      <c r="I184" s="19" t="s">
        <v>38</v>
      </c>
      <c r="J184" s="19"/>
      <c r="K184" s="19">
        <v>208080</v>
      </c>
      <c r="L184" s="19"/>
    </row>
    <row r="185" spans="1:13" ht="50.25" customHeight="1">
      <c r="A185" s="59" t="s">
        <v>40</v>
      </c>
      <c r="B185" s="59"/>
      <c r="C185" s="59"/>
      <c r="D185" s="30">
        <v>130</v>
      </c>
      <c r="E185" s="30"/>
      <c r="F185" s="19">
        <f>K185</f>
        <v>0</v>
      </c>
      <c r="G185" s="19" t="s">
        <v>38</v>
      </c>
      <c r="H185" s="19" t="s">
        <v>38</v>
      </c>
      <c r="I185" s="19" t="s">
        <v>38</v>
      </c>
      <c r="J185" s="19" t="s">
        <v>38</v>
      </c>
      <c r="K185" s="19"/>
      <c r="L185" s="19" t="s">
        <v>38</v>
      </c>
    </row>
    <row r="186" spans="1:13" ht="112.5" customHeight="1">
      <c r="A186" s="59" t="s">
        <v>41</v>
      </c>
      <c r="B186" s="59"/>
      <c r="C186" s="59"/>
      <c r="D186" s="30">
        <v>140</v>
      </c>
      <c r="E186" s="30"/>
      <c r="F186" s="19">
        <f>K186</f>
        <v>0</v>
      </c>
      <c r="G186" s="19" t="s">
        <v>38</v>
      </c>
      <c r="H186" s="19" t="s">
        <v>38</v>
      </c>
      <c r="I186" s="19" t="s">
        <v>38</v>
      </c>
      <c r="J186" s="19" t="s">
        <v>38</v>
      </c>
      <c r="K186" s="19"/>
      <c r="L186" s="19" t="s">
        <v>38</v>
      </c>
    </row>
    <row r="187" spans="1:13" ht="39.75" customHeight="1">
      <c r="A187" s="59" t="s">
        <v>42</v>
      </c>
      <c r="B187" s="59"/>
      <c r="C187" s="59"/>
      <c r="D187" s="30">
        <v>150</v>
      </c>
      <c r="E187" s="30">
        <v>152</v>
      </c>
      <c r="F187" s="19">
        <f>H187+I187</f>
        <v>174451</v>
      </c>
      <c r="G187" s="19" t="s">
        <v>38</v>
      </c>
      <c r="H187" s="19">
        <f>174451+97400-97400</f>
        <v>174451</v>
      </c>
      <c r="I187" s="19"/>
      <c r="J187" s="19" t="s">
        <v>38</v>
      </c>
      <c r="K187" s="19" t="s">
        <v>38</v>
      </c>
      <c r="L187" s="19" t="s">
        <v>38</v>
      </c>
    </row>
    <row r="188" spans="1:13">
      <c r="A188" s="59" t="s">
        <v>43</v>
      </c>
      <c r="B188" s="59"/>
      <c r="C188" s="59"/>
      <c r="D188" s="30">
        <v>160</v>
      </c>
      <c r="E188" s="30"/>
      <c r="F188" s="19">
        <f>K188</f>
        <v>0</v>
      </c>
      <c r="G188" s="19" t="s">
        <v>38</v>
      </c>
      <c r="H188" s="19" t="s">
        <v>38</v>
      </c>
      <c r="I188" s="19" t="s">
        <v>38</v>
      </c>
      <c r="J188" s="19" t="s">
        <v>38</v>
      </c>
      <c r="K188" s="19"/>
      <c r="L188" s="19"/>
    </row>
    <row r="189" spans="1:13" ht="27.75" customHeight="1">
      <c r="A189" s="59" t="s">
        <v>44</v>
      </c>
      <c r="B189" s="59"/>
      <c r="C189" s="59"/>
      <c r="D189" s="30">
        <v>180</v>
      </c>
      <c r="E189" s="30" t="s">
        <v>38</v>
      </c>
      <c r="F189" s="19">
        <f>K189</f>
        <v>0</v>
      </c>
      <c r="G189" s="19" t="s">
        <v>38</v>
      </c>
      <c r="H189" s="19" t="s">
        <v>38</v>
      </c>
      <c r="I189" s="19" t="s">
        <v>38</v>
      </c>
      <c r="J189" s="19" t="s">
        <v>38</v>
      </c>
      <c r="K189" s="19"/>
      <c r="L189" s="19" t="s">
        <v>38</v>
      </c>
    </row>
    <row r="190" spans="1:13" ht="28.5" customHeight="1">
      <c r="A190" s="59" t="s">
        <v>45</v>
      </c>
      <c r="B190" s="59"/>
      <c r="C190" s="59"/>
      <c r="D190" s="30">
        <v>200</v>
      </c>
      <c r="E190" s="30" t="s">
        <v>38</v>
      </c>
      <c r="F190" s="19">
        <f>G190+H190+I190+J190+K190</f>
        <v>8862787</v>
      </c>
      <c r="G190" s="19">
        <f>G182+G209</f>
        <v>8480256</v>
      </c>
      <c r="H190" s="19">
        <f>H182+H209</f>
        <v>174451</v>
      </c>
      <c r="I190" s="19"/>
      <c r="J190" s="19"/>
      <c r="K190" s="19">
        <f>K182+K209</f>
        <v>208080</v>
      </c>
      <c r="L190" s="19"/>
      <c r="M190" s="20">
        <f>F182+F209-F190</f>
        <v>0</v>
      </c>
    </row>
    <row r="191" spans="1:13" ht="29.25" customHeight="1">
      <c r="A191" s="59" t="s">
        <v>46</v>
      </c>
      <c r="B191" s="59"/>
      <c r="C191" s="59"/>
      <c r="D191" s="30">
        <v>210</v>
      </c>
      <c r="E191" s="30">
        <v>110</v>
      </c>
      <c r="F191" s="19">
        <f>G191+H191+I191+J191+K191</f>
        <v>7789256</v>
      </c>
      <c r="G191" s="19">
        <f>G192</f>
        <v>7789256</v>
      </c>
      <c r="H191" s="19"/>
      <c r="I191" s="19"/>
      <c r="J191" s="19"/>
      <c r="K191" s="19"/>
      <c r="L191" s="19"/>
    </row>
    <row r="192" spans="1:13" ht="40.5" customHeight="1">
      <c r="A192" s="59" t="s">
        <v>107</v>
      </c>
      <c r="B192" s="59"/>
      <c r="C192" s="59"/>
      <c r="D192" s="30"/>
      <c r="E192" s="30" t="s">
        <v>48</v>
      </c>
      <c r="F192" s="19">
        <f>G192+H192+I192+J192+K192</f>
        <v>7789256</v>
      </c>
      <c r="G192" s="19">
        <v>7789256</v>
      </c>
      <c r="H192" s="19"/>
      <c r="I192" s="19"/>
      <c r="J192" s="19"/>
      <c r="K192" s="19"/>
      <c r="L192" s="19"/>
    </row>
    <row r="193" spans="1:13" ht="39.75" customHeight="1">
      <c r="A193" s="59" t="s">
        <v>49</v>
      </c>
      <c r="B193" s="59"/>
      <c r="C193" s="59"/>
      <c r="D193" s="30">
        <v>220</v>
      </c>
      <c r="E193" s="30"/>
      <c r="F193" s="19"/>
      <c r="G193" s="19"/>
      <c r="H193" s="19"/>
      <c r="I193" s="19"/>
      <c r="J193" s="19"/>
      <c r="K193" s="19"/>
      <c r="L193" s="19"/>
    </row>
    <row r="194" spans="1:13">
      <c r="A194" s="59" t="s">
        <v>47</v>
      </c>
      <c r="B194" s="59"/>
      <c r="C194" s="59"/>
      <c r="D194" s="30"/>
      <c r="E194" s="30"/>
      <c r="F194" s="19"/>
      <c r="G194" s="19"/>
      <c r="H194" s="19"/>
      <c r="I194" s="19"/>
      <c r="J194" s="19"/>
      <c r="K194" s="19"/>
      <c r="L194" s="19"/>
    </row>
    <row r="195" spans="1:13" ht="30" customHeight="1">
      <c r="A195" s="59" t="s">
        <v>50</v>
      </c>
      <c r="B195" s="59"/>
      <c r="C195" s="59"/>
      <c r="D195" s="30">
        <v>230</v>
      </c>
      <c r="E195" s="30"/>
      <c r="F195" s="19"/>
      <c r="G195" s="19"/>
      <c r="H195" s="19"/>
      <c r="I195" s="19"/>
      <c r="J195" s="19"/>
      <c r="K195" s="19"/>
      <c r="L195" s="19"/>
      <c r="M195" s="20">
        <f>F195-F196-F197</f>
        <v>0</v>
      </c>
    </row>
    <row r="196" spans="1:13">
      <c r="A196" s="59" t="s">
        <v>47</v>
      </c>
      <c r="B196" s="59"/>
      <c r="C196" s="59"/>
      <c r="D196" s="60"/>
      <c r="E196" s="30"/>
      <c r="F196" s="19"/>
      <c r="G196" s="19"/>
      <c r="H196" s="19"/>
      <c r="I196" s="19"/>
      <c r="J196" s="19"/>
      <c r="K196" s="19"/>
      <c r="L196" s="19"/>
    </row>
    <row r="197" spans="1:13">
      <c r="A197" s="59"/>
      <c r="B197" s="59"/>
      <c r="C197" s="59"/>
      <c r="D197" s="60"/>
      <c r="E197" s="30"/>
      <c r="F197" s="19"/>
      <c r="G197" s="19"/>
      <c r="H197" s="19"/>
      <c r="I197" s="19"/>
      <c r="J197" s="19"/>
      <c r="K197" s="19"/>
      <c r="L197" s="19"/>
    </row>
    <row r="198" spans="1:13" ht="42" customHeight="1">
      <c r="A198" s="59" t="s">
        <v>51</v>
      </c>
      <c r="B198" s="59"/>
      <c r="C198" s="59"/>
      <c r="D198" s="30">
        <v>240</v>
      </c>
      <c r="E198" s="30"/>
      <c r="F198" s="19"/>
      <c r="G198" s="19"/>
      <c r="H198" s="19"/>
      <c r="I198" s="19"/>
      <c r="J198" s="19"/>
      <c r="K198" s="19"/>
      <c r="L198" s="19"/>
    </row>
    <row r="199" spans="1:13" ht="43.5" customHeight="1">
      <c r="A199" s="59" t="s">
        <v>52</v>
      </c>
      <c r="B199" s="59"/>
      <c r="C199" s="59"/>
      <c r="D199" s="30">
        <v>250</v>
      </c>
      <c r="E199" s="30"/>
      <c r="F199" s="19"/>
      <c r="G199" s="19"/>
      <c r="H199" s="19"/>
      <c r="I199" s="19"/>
      <c r="J199" s="19"/>
      <c r="K199" s="19"/>
      <c r="L199" s="19"/>
    </row>
    <row r="200" spans="1:13" ht="39.75" customHeight="1">
      <c r="A200" s="59" t="s">
        <v>53</v>
      </c>
      <c r="B200" s="59"/>
      <c r="C200" s="59"/>
      <c r="D200" s="30">
        <v>260</v>
      </c>
      <c r="E200" s="30" t="s">
        <v>38</v>
      </c>
      <c r="F200" s="19">
        <f>G200+H200+I200+J200+K200</f>
        <v>1073531</v>
      </c>
      <c r="G200" s="19">
        <f>G190-G191-G195</f>
        <v>691000</v>
      </c>
      <c r="H200" s="19">
        <f>H190-H191-H195</f>
        <v>174451</v>
      </c>
      <c r="I200" s="19"/>
      <c r="J200" s="19"/>
      <c r="K200" s="19">
        <f>K190-K191-K195</f>
        <v>208080</v>
      </c>
      <c r="L200" s="19"/>
      <c r="M200" s="20">
        <f>F190-F191-F195-F200</f>
        <v>0</v>
      </c>
    </row>
    <row r="201" spans="1:13" ht="42.75" customHeight="1">
      <c r="A201" s="59" t="s">
        <v>54</v>
      </c>
      <c r="B201" s="59"/>
      <c r="C201" s="59"/>
      <c r="D201" s="30">
        <v>300</v>
      </c>
      <c r="E201" s="30" t="s">
        <v>38</v>
      </c>
      <c r="F201" s="19"/>
      <c r="G201" s="19"/>
      <c r="H201" s="19"/>
      <c r="I201" s="19"/>
      <c r="J201" s="19"/>
      <c r="K201" s="19"/>
      <c r="L201" s="19"/>
    </row>
    <row r="202" spans="1:13" ht="19.5" customHeight="1">
      <c r="A202" s="59" t="s">
        <v>47</v>
      </c>
      <c r="B202" s="59"/>
      <c r="C202" s="59"/>
      <c r="D202" s="60">
        <v>310</v>
      </c>
      <c r="E202" s="30"/>
      <c r="F202" s="19"/>
      <c r="G202" s="19"/>
      <c r="H202" s="19"/>
      <c r="I202" s="19"/>
      <c r="J202" s="19"/>
      <c r="K202" s="19"/>
      <c r="L202" s="19"/>
    </row>
    <row r="203" spans="1:13" ht="30.75" customHeight="1">
      <c r="A203" s="59" t="s">
        <v>55</v>
      </c>
      <c r="B203" s="59"/>
      <c r="C203" s="59"/>
      <c r="D203" s="60"/>
      <c r="E203" s="30"/>
      <c r="F203" s="19"/>
      <c r="G203" s="19"/>
      <c r="H203" s="19"/>
      <c r="I203" s="19"/>
      <c r="J203" s="19"/>
      <c r="K203" s="19"/>
      <c r="L203" s="19"/>
    </row>
    <row r="204" spans="1:13">
      <c r="A204" s="59" t="s">
        <v>56</v>
      </c>
      <c r="B204" s="59"/>
      <c r="C204" s="59"/>
      <c r="D204" s="30">
        <v>320</v>
      </c>
      <c r="E204" s="30"/>
      <c r="F204" s="19"/>
      <c r="G204" s="19"/>
      <c r="H204" s="19"/>
      <c r="I204" s="19"/>
      <c r="J204" s="19"/>
      <c r="K204" s="19"/>
      <c r="L204" s="19"/>
    </row>
    <row r="205" spans="1:13" ht="30" customHeight="1">
      <c r="A205" s="59" t="s">
        <v>57</v>
      </c>
      <c r="B205" s="59"/>
      <c r="C205" s="59"/>
      <c r="D205" s="30">
        <v>400</v>
      </c>
      <c r="E205" s="30"/>
      <c r="F205" s="19"/>
      <c r="G205" s="19"/>
      <c r="H205" s="19"/>
      <c r="I205" s="19"/>
      <c r="J205" s="19"/>
      <c r="K205" s="19"/>
      <c r="L205" s="19"/>
    </row>
    <row r="206" spans="1:13">
      <c r="A206" s="59" t="s">
        <v>58</v>
      </c>
      <c r="B206" s="59"/>
      <c r="C206" s="59"/>
      <c r="D206" s="60">
        <v>410</v>
      </c>
      <c r="E206" s="30"/>
      <c r="F206" s="19"/>
      <c r="G206" s="19"/>
      <c r="H206" s="19"/>
      <c r="I206" s="19"/>
      <c r="J206" s="19"/>
      <c r="K206" s="19"/>
      <c r="L206" s="19"/>
    </row>
    <row r="207" spans="1:13" ht="27" customHeight="1">
      <c r="A207" s="59" t="s">
        <v>59</v>
      </c>
      <c r="B207" s="59"/>
      <c r="C207" s="59"/>
      <c r="D207" s="60"/>
      <c r="E207" s="30"/>
      <c r="F207" s="19"/>
      <c r="G207" s="19"/>
      <c r="H207" s="19"/>
      <c r="I207" s="19"/>
      <c r="J207" s="19"/>
      <c r="K207" s="19"/>
      <c r="L207" s="19"/>
    </row>
    <row r="208" spans="1:13">
      <c r="A208" s="59" t="s">
        <v>60</v>
      </c>
      <c r="B208" s="59"/>
      <c r="C208" s="59"/>
      <c r="D208" s="30">
        <v>420</v>
      </c>
      <c r="E208" s="30"/>
      <c r="F208" s="19"/>
      <c r="G208" s="19"/>
      <c r="H208" s="19"/>
      <c r="I208" s="19"/>
      <c r="J208" s="19"/>
      <c r="K208" s="19"/>
      <c r="L208" s="19"/>
    </row>
    <row r="209" spans="1:13" ht="27" customHeight="1">
      <c r="A209" s="59" t="s">
        <v>61</v>
      </c>
      <c r="B209" s="59"/>
      <c r="C209" s="59"/>
      <c r="D209" s="30">
        <v>500</v>
      </c>
      <c r="E209" s="30" t="s">
        <v>38</v>
      </c>
      <c r="F209" s="19"/>
      <c r="G209" s="19"/>
      <c r="H209" s="19"/>
      <c r="I209" s="19"/>
      <c r="J209" s="19"/>
      <c r="K209" s="19"/>
      <c r="L209" s="19"/>
      <c r="M209" s="20">
        <f>F182+F209-F190</f>
        <v>0</v>
      </c>
    </row>
    <row r="210" spans="1:13" ht="31.5" customHeight="1">
      <c r="A210" s="59" t="s">
        <v>62</v>
      </c>
      <c r="B210" s="59"/>
      <c r="C210" s="59"/>
      <c r="D210" s="30">
        <v>600</v>
      </c>
      <c r="E210" s="30" t="s">
        <v>38</v>
      </c>
      <c r="F210" s="19"/>
      <c r="G210" s="19"/>
      <c r="H210" s="19"/>
      <c r="I210" s="19"/>
      <c r="J210" s="19"/>
      <c r="K210" s="19"/>
      <c r="L210" s="19"/>
    </row>
    <row r="211" spans="1:13">
      <c r="A211" s="39" t="s">
        <v>63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3">
      <c r="A212" s="3"/>
    </row>
    <row r="213" spans="1:13">
      <c r="A213" s="15" t="s">
        <v>64</v>
      </c>
    </row>
    <row r="214" spans="1:13">
      <c r="A214" s="3"/>
    </row>
    <row r="215" spans="1:13">
      <c r="A215" s="55" t="s">
        <v>15</v>
      </c>
      <c r="B215" s="55" t="s">
        <v>28</v>
      </c>
      <c r="C215" s="55" t="s">
        <v>65</v>
      </c>
      <c r="D215" s="55" t="s">
        <v>66</v>
      </c>
      <c r="E215" s="55"/>
      <c r="F215" s="55"/>
      <c r="G215" s="55"/>
      <c r="H215" s="55"/>
      <c r="I215" s="55"/>
      <c r="J215" s="55"/>
      <c r="K215" s="55"/>
      <c r="L215" s="55"/>
    </row>
    <row r="216" spans="1:13">
      <c r="A216" s="55"/>
      <c r="B216" s="55"/>
      <c r="C216" s="55"/>
      <c r="D216" s="55" t="s">
        <v>67</v>
      </c>
      <c r="E216" s="55"/>
      <c r="F216" s="55"/>
      <c r="G216" s="55" t="s">
        <v>31</v>
      </c>
      <c r="H216" s="55"/>
      <c r="I216" s="55"/>
      <c r="J216" s="55"/>
      <c r="K216" s="55"/>
      <c r="L216" s="55"/>
    </row>
    <row r="217" spans="1:13" ht="135" customHeight="1">
      <c r="A217" s="55"/>
      <c r="B217" s="55"/>
      <c r="C217" s="55"/>
      <c r="D217" s="55"/>
      <c r="E217" s="55"/>
      <c r="F217" s="55"/>
      <c r="G217" s="56" t="s">
        <v>68</v>
      </c>
      <c r="H217" s="56"/>
      <c r="I217" s="56"/>
      <c r="J217" s="56" t="s">
        <v>69</v>
      </c>
      <c r="K217" s="56"/>
      <c r="L217" s="56"/>
    </row>
    <row r="218" spans="1:13" ht="24.75" customHeight="1">
      <c r="A218" s="55"/>
      <c r="B218" s="55"/>
      <c r="C218" s="55"/>
      <c r="D218" s="55" t="s">
        <v>132</v>
      </c>
      <c r="E218" s="29" t="s">
        <v>72</v>
      </c>
      <c r="F218" s="29" t="s">
        <v>133</v>
      </c>
      <c r="G218" s="55" t="s">
        <v>132</v>
      </c>
      <c r="H218" s="29" t="s">
        <v>72</v>
      </c>
      <c r="I218" s="29" t="s">
        <v>133</v>
      </c>
      <c r="J218" s="55" t="s">
        <v>70</v>
      </c>
      <c r="K218" s="55" t="s">
        <v>74</v>
      </c>
      <c r="L218" s="55" t="s">
        <v>74</v>
      </c>
    </row>
    <row r="219" spans="1:13" ht="38.25">
      <c r="A219" s="55"/>
      <c r="B219" s="55"/>
      <c r="C219" s="55"/>
      <c r="D219" s="55"/>
      <c r="E219" s="29" t="s">
        <v>71</v>
      </c>
      <c r="F219" s="29" t="s">
        <v>73</v>
      </c>
      <c r="G219" s="55"/>
      <c r="H219" s="29" t="s">
        <v>71</v>
      </c>
      <c r="I219" s="29" t="s">
        <v>73</v>
      </c>
      <c r="J219" s="55"/>
      <c r="K219" s="55"/>
      <c r="L219" s="55"/>
    </row>
    <row r="220" spans="1:13">
      <c r="A220" s="29">
        <v>1</v>
      </c>
      <c r="B220" s="29">
        <v>2</v>
      </c>
      <c r="C220" s="29">
        <v>3</v>
      </c>
      <c r="D220" s="29">
        <v>4</v>
      </c>
      <c r="E220" s="29">
        <v>5</v>
      </c>
      <c r="F220" s="29">
        <v>6</v>
      </c>
      <c r="G220" s="29">
        <v>7</v>
      </c>
      <c r="H220" s="29">
        <v>8</v>
      </c>
      <c r="I220" s="29">
        <v>9</v>
      </c>
      <c r="J220" s="29">
        <v>10</v>
      </c>
      <c r="K220" s="29">
        <v>11</v>
      </c>
      <c r="L220" s="29">
        <v>12</v>
      </c>
    </row>
    <row r="221" spans="1:13" ht="76.5">
      <c r="A221" s="21" t="s">
        <v>75</v>
      </c>
      <c r="B221" s="30">
        <v>1</v>
      </c>
      <c r="C221" s="30" t="s">
        <v>38</v>
      </c>
      <c r="D221" s="19">
        <f>D223+D222</f>
        <v>4714156.5799999991</v>
      </c>
      <c r="E221" s="19">
        <f t="shared" ref="E221:F221" si="0">E223+E222</f>
        <v>1173531</v>
      </c>
      <c r="F221" s="19">
        <f t="shared" si="0"/>
        <v>1073531</v>
      </c>
      <c r="G221" s="19">
        <f>D221</f>
        <v>4714156.5799999991</v>
      </c>
      <c r="H221" s="19">
        <f t="shared" ref="H221:I221" si="1">E221</f>
        <v>1173531</v>
      </c>
      <c r="I221" s="19">
        <f t="shared" si="1"/>
        <v>1073531</v>
      </c>
      <c r="J221" s="19"/>
      <c r="K221" s="22"/>
      <c r="L221" s="22"/>
    </row>
    <row r="222" spans="1:13" ht="114.75">
      <c r="A222" s="21" t="s">
        <v>76</v>
      </c>
      <c r="B222" s="30">
        <v>1001</v>
      </c>
      <c r="C222" s="30" t="s">
        <v>38</v>
      </c>
      <c r="D222" s="30"/>
      <c r="E222" s="30"/>
      <c r="F222" s="30"/>
      <c r="G222" s="30"/>
      <c r="H222" s="30"/>
      <c r="I222" s="30"/>
      <c r="J222" s="30"/>
      <c r="K222" s="22"/>
      <c r="L222" s="22"/>
    </row>
    <row r="223" spans="1:13" ht="76.5">
      <c r="A223" s="21" t="s">
        <v>77</v>
      </c>
      <c r="B223" s="30">
        <v>2001</v>
      </c>
      <c r="C223" s="30">
        <v>2019</v>
      </c>
      <c r="D223" s="19">
        <f>F130</f>
        <v>4714156.5799999991</v>
      </c>
      <c r="E223" s="19">
        <f>F165</f>
        <v>1173531</v>
      </c>
      <c r="F223" s="19">
        <f>F200</f>
        <v>1073531</v>
      </c>
      <c r="G223" s="19">
        <f>D223</f>
        <v>4714156.5799999991</v>
      </c>
      <c r="H223" s="19">
        <f t="shared" ref="H223:I223" si="2">E223</f>
        <v>1173531</v>
      </c>
      <c r="I223" s="19">
        <f t="shared" si="2"/>
        <v>1073531</v>
      </c>
      <c r="J223" s="19"/>
      <c r="K223" s="21"/>
      <c r="L223" s="21"/>
    </row>
    <row r="224" spans="1:13">
      <c r="A224" s="3"/>
    </row>
    <row r="225" spans="1:12">
      <c r="A225" s="62" t="s">
        <v>78</v>
      </c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>
      <c r="A226" s="3"/>
    </row>
    <row r="227" spans="1:12">
      <c r="A227" s="39" t="s">
        <v>108</v>
      </c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>
      <c r="A228" s="3"/>
    </row>
    <row r="229" spans="1:12">
      <c r="A229" s="55" t="s">
        <v>15</v>
      </c>
      <c r="B229" s="55"/>
      <c r="C229" s="55"/>
      <c r="D229" s="55"/>
      <c r="E229" s="17" t="s">
        <v>28</v>
      </c>
      <c r="F229" s="17" t="s">
        <v>16</v>
      </c>
    </row>
    <row r="230" spans="1:12">
      <c r="A230" s="55">
        <v>1</v>
      </c>
      <c r="B230" s="55"/>
      <c r="C230" s="55"/>
      <c r="D230" s="55"/>
      <c r="E230" s="17">
        <v>2</v>
      </c>
      <c r="F230" s="17">
        <v>3</v>
      </c>
    </row>
    <row r="231" spans="1:12">
      <c r="A231" s="61" t="s">
        <v>61</v>
      </c>
      <c r="B231" s="61"/>
      <c r="C231" s="61"/>
      <c r="D231" s="61"/>
      <c r="E231" s="17">
        <v>10</v>
      </c>
      <c r="F231" s="17"/>
    </row>
    <row r="232" spans="1:12">
      <c r="A232" s="61" t="s">
        <v>62</v>
      </c>
      <c r="B232" s="61"/>
      <c r="C232" s="61"/>
      <c r="D232" s="61"/>
      <c r="E232" s="17">
        <v>20</v>
      </c>
      <c r="F232" s="17"/>
    </row>
    <row r="233" spans="1:12">
      <c r="A233" s="61" t="s">
        <v>79</v>
      </c>
      <c r="B233" s="61"/>
      <c r="C233" s="61"/>
      <c r="D233" s="61"/>
      <c r="E233" s="17">
        <v>30</v>
      </c>
      <c r="F233" s="17"/>
    </row>
    <row r="234" spans="1:12">
      <c r="A234" s="61" t="s">
        <v>80</v>
      </c>
      <c r="B234" s="61"/>
      <c r="C234" s="61"/>
      <c r="D234" s="61"/>
      <c r="E234" s="17">
        <v>40</v>
      </c>
      <c r="F234" s="17"/>
    </row>
    <row r="235" spans="1:12">
      <c r="A235" s="3"/>
    </row>
    <row r="236" spans="1:12">
      <c r="A236" s="3"/>
    </row>
    <row r="237" spans="1:12">
      <c r="A237" s="39" t="s">
        <v>81</v>
      </c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>
      <c r="A238" s="3"/>
    </row>
    <row r="239" spans="1:12">
      <c r="A239" s="23" t="s">
        <v>82</v>
      </c>
    </row>
    <row r="240" spans="1:12">
      <c r="A240" s="3"/>
    </row>
    <row r="241" spans="1:12">
      <c r="A241" s="55" t="s">
        <v>15</v>
      </c>
      <c r="B241" s="55"/>
      <c r="C241" s="55"/>
      <c r="D241" s="55"/>
      <c r="E241" s="55"/>
      <c r="F241" s="17" t="s">
        <v>28</v>
      </c>
      <c r="G241" s="17" t="s">
        <v>16</v>
      </c>
    </row>
    <row r="242" spans="1:12">
      <c r="A242" s="55">
        <v>1</v>
      </c>
      <c r="B242" s="55"/>
      <c r="C242" s="55"/>
      <c r="D242" s="55"/>
      <c r="E242" s="55"/>
      <c r="F242" s="17">
        <v>2</v>
      </c>
      <c r="G242" s="17">
        <v>3</v>
      </c>
    </row>
    <row r="243" spans="1:12">
      <c r="A243" s="61" t="s">
        <v>83</v>
      </c>
      <c r="B243" s="61"/>
      <c r="C243" s="61"/>
      <c r="D243" s="61"/>
      <c r="E243" s="61"/>
      <c r="F243" s="17">
        <v>10</v>
      </c>
      <c r="G243" s="21"/>
    </row>
    <row r="244" spans="1:12" ht="52.5" customHeight="1">
      <c r="A244" s="64" t="s">
        <v>84</v>
      </c>
      <c r="B244" s="65"/>
      <c r="C244" s="65"/>
      <c r="D244" s="65"/>
      <c r="E244" s="66"/>
      <c r="F244" s="17">
        <v>20</v>
      </c>
      <c r="G244" s="21"/>
    </row>
    <row r="245" spans="1:12" ht="30" customHeight="1">
      <c r="A245" s="61" t="s">
        <v>85</v>
      </c>
      <c r="B245" s="61"/>
      <c r="C245" s="61"/>
      <c r="D245" s="61"/>
      <c r="E245" s="61"/>
      <c r="F245" s="17">
        <v>30</v>
      </c>
      <c r="G245" s="21"/>
    </row>
    <row r="246" spans="1:12">
      <c r="A246" s="3"/>
    </row>
    <row r="247" spans="1:12">
      <c r="A247" s="39" t="s">
        <v>115</v>
      </c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>
      <c r="A248" s="39" t="s">
        <v>86</v>
      </c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>
      <c r="A249" s="3"/>
    </row>
    <row r="250" spans="1:12" ht="18.75" customHeight="1">
      <c r="A250" s="3" t="s">
        <v>87</v>
      </c>
    </row>
    <row r="251" spans="1:12">
      <c r="A251" s="3"/>
    </row>
    <row r="252" spans="1:12">
      <c r="A252" s="39" t="s">
        <v>110</v>
      </c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>
      <c r="A253" s="39" t="s">
        <v>88</v>
      </c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>
      <c r="A254" s="3"/>
    </row>
    <row r="255" spans="1:12">
      <c r="A255" s="39" t="s">
        <v>109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>
      <c r="A256" s="39" t="s">
        <v>89</v>
      </c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>
      <c r="A257" s="3"/>
    </row>
    <row r="258" spans="1:12">
      <c r="A258" s="39" t="s">
        <v>135</v>
      </c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</sheetData>
  <mergeCells count="219">
    <mergeCell ref="A208:C208"/>
    <mergeCell ref="A209:C209"/>
    <mergeCell ref="A210:C210"/>
    <mergeCell ref="A199:C199"/>
    <mergeCell ref="A200:C200"/>
    <mergeCell ref="A201:C201"/>
    <mergeCell ref="A202:C202"/>
    <mergeCell ref="D202:D203"/>
    <mergeCell ref="A203:C203"/>
    <mergeCell ref="A204:C204"/>
    <mergeCell ref="A205:C205"/>
    <mergeCell ref="A206:C206"/>
    <mergeCell ref="D206:D207"/>
    <mergeCell ref="A207:C207"/>
    <mergeCell ref="A190:C190"/>
    <mergeCell ref="A191:C191"/>
    <mergeCell ref="A192:C192"/>
    <mergeCell ref="A193:C193"/>
    <mergeCell ref="A194:C194"/>
    <mergeCell ref="A195:C195"/>
    <mergeCell ref="A196:C197"/>
    <mergeCell ref="D196:D197"/>
    <mergeCell ref="A198:C198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73:C173"/>
    <mergeCell ref="A174:C174"/>
    <mergeCell ref="A175:C175"/>
    <mergeCell ref="A177:C180"/>
    <mergeCell ref="D177:D180"/>
    <mergeCell ref="E177:E180"/>
    <mergeCell ref="F177:L177"/>
    <mergeCell ref="F178:F180"/>
    <mergeCell ref="G178:L178"/>
    <mergeCell ref="G179:G180"/>
    <mergeCell ref="H179:H180"/>
    <mergeCell ref="I179:I180"/>
    <mergeCell ref="J179:J180"/>
    <mergeCell ref="K179:L179"/>
    <mergeCell ref="A165:C165"/>
    <mergeCell ref="A166:C166"/>
    <mergeCell ref="A167:C167"/>
    <mergeCell ref="D167:D168"/>
    <mergeCell ref="A168:C168"/>
    <mergeCell ref="A169:C169"/>
    <mergeCell ref="A170:C170"/>
    <mergeCell ref="A171:C171"/>
    <mergeCell ref="D171:D172"/>
    <mergeCell ref="A172:C172"/>
    <mergeCell ref="A156:C156"/>
    <mergeCell ref="A157:C157"/>
    <mergeCell ref="A158:C158"/>
    <mergeCell ref="A159:C159"/>
    <mergeCell ref="A160:C160"/>
    <mergeCell ref="A161:C162"/>
    <mergeCell ref="D161:D162"/>
    <mergeCell ref="A163:C163"/>
    <mergeCell ref="A164:C164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F142:L142"/>
    <mergeCell ref="F143:F145"/>
    <mergeCell ref="G143:L143"/>
    <mergeCell ref="G144:G145"/>
    <mergeCell ref="H144:H145"/>
    <mergeCell ref="I144:I145"/>
    <mergeCell ref="J144:J145"/>
    <mergeCell ref="K144:L144"/>
    <mergeCell ref="A146:C146"/>
    <mergeCell ref="D107:D110"/>
    <mergeCell ref="A107:C110"/>
    <mergeCell ref="F107:L107"/>
    <mergeCell ref="E107:E110"/>
    <mergeCell ref="A111:C111"/>
    <mergeCell ref="G108:L108"/>
    <mergeCell ref="D126:D127"/>
    <mergeCell ref="A120:C120"/>
    <mergeCell ref="D132:D133"/>
    <mergeCell ref="G109:G110"/>
    <mergeCell ref="F108:F110"/>
    <mergeCell ref="H109:H110"/>
    <mergeCell ref="I109:I110"/>
    <mergeCell ref="J109:J110"/>
    <mergeCell ref="K109:L109"/>
    <mergeCell ref="A122:C122"/>
    <mergeCell ref="A123:C123"/>
    <mergeCell ref="A124:C124"/>
    <mergeCell ref="A125:C125"/>
    <mergeCell ref="A126:C127"/>
    <mergeCell ref="A130:C130"/>
    <mergeCell ref="A131:C131"/>
    <mergeCell ref="A132:C132"/>
    <mergeCell ref="A133:C133"/>
    <mergeCell ref="A134:C134"/>
    <mergeCell ref="A135:C135"/>
    <mergeCell ref="A129:C129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8:C128"/>
    <mergeCell ref="A255:L255"/>
    <mergeCell ref="A256:L256"/>
    <mergeCell ref="A258:L258"/>
    <mergeCell ref="A259:L259"/>
    <mergeCell ref="A241:E241"/>
    <mergeCell ref="A242:E242"/>
    <mergeCell ref="A243:E243"/>
    <mergeCell ref="A244:E244"/>
    <mergeCell ref="A245:E245"/>
    <mergeCell ref="A247:L247"/>
    <mergeCell ref="A248:L248"/>
    <mergeCell ref="A252:L252"/>
    <mergeCell ref="A253:L253"/>
    <mergeCell ref="A136:C136"/>
    <mergeCell ref="A137:C137"/>
    <mergeCell ref="A138:C138"/>
    <mergeCell ref="D136:D137"/>
    <mergeCell ref="A139:C139"/>
    <mergeCell ref="A140:C140"/>
    <mergeCell ref="A237:L237"/>
    <mergeCell ref="D218:D219"/>
    <mergeCell ref="G218:G219"/>
    <mergeCell ref="J218:J219"/>
    <mergeCell ref="K218:K219"/>
    <mergeCell ref="L218:L219"/>
    <mergeCell ref="A234:D234"/>
    <mergeCell ref="A230:D230"/>
    <mergeCell ref="A231:D231"/>
    <mergeCell ref="A232:D232"/>
    <mergeCell ref="A233:D233"/>
    <mergeCell ref="A225:L225"/>
    <mergeCell ref="A227:L227"/>
    <mergeCell ref="A229:D229"/>
    <mergeCell ref="A211:L211"/>
    <mergeCell ref="A142:C145"/>
    <mergeCell ref="D142:D145"/>
    <mergeCell ref="E142:E145"/>
    <mergeCell ref="A2:L2"/>
    <mergeCell ref="A3:L3"/>
    <mergeCell ref="A4:L4"/>
    <mergeCell ref="A5:L5"/>
    <mergeCell ref="A6:L6"/>
    <mergeCell ref="A215:A219"/>
    <mergeCell ref="B215:B219"/>
    <mergeCell ref="C215:C219"/>
    <mergeCell ref="D215:L215"/>
    <mergeCell ref="D216:F217"/>
    <mergeCell ref="G216:L216"/>
    <mergeCell ref="G217:I217"/>
    <mergeCell ref="J217:L217"/>
    <mergeCell ref="A30:C30"/>
    <mergeCell ref="D30:I30"/>
    <mergeCell ref="A32:C32"/>
    <mergeCell ref="D32:I32"/>
    <mergeCell ref="A121:C121"/>
    <mergeCell ref="A35:C35"/>
    <mergeCell ref="D35:I35"/>
    <mergeCell ref="A7:L7"/>
    <mergeCell ref="A9:L9"/>
    <mergeCell ref="A16:L16"/>
    <mergeCell ref="A17:L17"/>
    <mergeCell ref="A18:L18"/>
    <mergeCell ref="A20:L20"/>
    <mergeCell ref="D24:I25"/>
    <mergeCell ref="A24:C25"/>
    <mergeCell ref="A59:L59"/>
    <mergeCell ref="A61:L61"/>
    <mergeCell ref="A63:L63"/>
    <mergeCell ref="A67:L67"/>
    <mergeCell ref="A65:L65"/>
    <mergeCell ref="A69:L69"/>
    <mergeCell ref="A36:C37"/>
    <mergeCell ref="D37:I37"/>
    <mergeCell ref="A39:B39"/>
    <mergeCell ref="A40:I40"/>
    <mergeCell ref="J40:L40"/>
    <mergeCell ref="A78:F78"/>
    <mergeCell ref="A79:F79"/>
    <mergeCell ref="A80:F80"/>
    <mergeCell ref="A70:L70"/>
    <mergeCell ref="A71:L71"/>
    <mergeCell ref="A72:L72"/>
    <mergeCell ref="A81:F81"/>
    <mergeCell ref="A73:L73"/>
    <mergeCell ref="A75:L75"/>
    <mergeCell ref="A82:F82"/>
    <mergeCell ref="A104:L104"/>
    <mergeCell ref="A91:F91"/>
    <mergeCell ref="A92:F92"/>
    <mergeCell ref="A93:F93"/>
    <mergeCell ref="A94:F94"/>
    <mergeCell ref="A95:F95"/>
    <mergeCell ref="A83:F83"/>
    <mergeCell ref="A84:F84"/>
    <mergeCell ref="A85:F85"/>
    <mergeCell ref="A86:F86"/>
    <mergeCell ref="A87:F87"/>
    <mergeCell ref="A88:F88"/>
    <mergeCell ref="A89:F89"/>
    <mergeCell ref="A90:F90"/>
  </mergeCells>
  <hyperlinks>
    <hyperlink ref="G217" r:id="rId1" display="consultantplus://offline/ref=260C3539C21595CEB69E8C1B77A67C3BB3D57AFAF6883F26D2AF17EFA5jEeFH"/>
    <hyperlink ref="J217" r:id="rId2" display="consultantplus://offline/ref=260C3539C21595CEB69E8C1B77A67C3BB3D47FFBF18E3F26D2AF17EFA5jEeFH"/>
  </hyperlinks>
  <pageMargins left="0.7" right="0.7" top="0.75" bottom="0.75" header="0.3" footer="0.3"/>
  <pageSetup paperSize="9" scale="75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2019-06-17T04:04:40Z</dcterms:modified>
</cp:coreProperties>
</file>